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Sheet1" sheetId="1" r:id="rId1"/>
  </sheets>
  <definedNames>
    <definedName name="_xlnm._FilterDatabase" localSheetId="0" hidden="1">Sheet1!$A$1:$CP$869</definedName>
  </definedNames>
  <calcPr calcId="125725"/>
</workbook>
</file>

<file path=xl/calcChain.xml><?xml version="1.0" encoding="utf-8"?>
<calcChain xmlns="http://schemas.openxmlformats.org/spreadsheetml/2006/main">
  <c r="AN869" i="1"/>
  <c r="AM869"/>
  <c r="AH869"/>
  <c r="AD869"/>
  <c r="AN868"/>
  <c r="AM868"/>
  <c r="AH868"/>
  <c r="AD868"/>
  <c r="AN867"/>
  <c r="AM867"/>
  <c r="AH867"/>
  <c r="AD867"/>
  <c r="AN866"/>
  <c r="AM866"/>
  <c r="AH866"/>
  <c r="AD866"/>
  <c r="AN865"/>
  <c r="AM865"/>
  <c r="AH865"/>
  <c r="AD865"/>
  <c r="AN864"/>
  <c r="AM864"/>
  <c r="AH864"/>
  <c r="AD864"/>
  <c r="AN863"/>
  <c r="AM863"/>
  <c r="AH863"/>
  <c r="AD863"/>
  <c r="AN862"/>
  <c r="AM862"/>
  <c r="AH862"/>
  <c r="AD862"/>
  <c r="AN861"/>
  <c r="AM861"/>
  <c r="AH861"/>
  <c r="AD861"/>
  <c r="AN860"/>
  <c r="AM860"/>
  <c r="AH860"/>
  <c r="AD860"/>
  <c r="AN859"/>
  <c r="AM859"/>
  <c r="AH859"/>
  <c r="AD859"/>
  <c r="AN858"/>
  <c r="AM858"/>
  <c r="AH858"/>
  <c r="AD858"/>
  <c r="AN857"/>
  <c r="AM857"/>
  <c r="AH857"/>
  <c r="AD857"/>
  <c r="AN856"/>
  <c r="AM856"/>
  <c r="AH856"/>
  <c r="AD856"/>
  <c r="AP855"/>
  <c r="AO855"/>
  <c r="AN855"/>
  <c r="AM855"/>
  <c r="AH855"/>
  <c r="AD855"/>
  <c r="AN854"/>
  <c r="AM854"/>
  <c r="AH854"/>
  <c r="AD854"/>
  <c r="AN853"/>
  <c r="AM853"/>
  <c r="AH853"/>
  <c r="AD853"/>
  <c r="AN852"/>
  <c r="AM852"/>
  <c r="AH852"/>
  <c r="AD852"/>
  <c r="AN851"/>
  <c r="AM851"/>
  <c r="AH851"/>
  <c r="AD851"/>
  <c r="AN850"/>
  <c r="AM850"/>
  <c r="AH850"/>
  <c r="AD850"/>
  <c r="AN849"/>
  <c r="AM849"/>
  <c r="AH849"/>
  <c r="AD849"/>
  <c r="AN848"/>
  <c r="AM848"/>
  <c r="AH848"/>
  <c r="AD848"/>
  <c r="AN847"/>
  <c r="AM847"/>
  <c r="AH847"/>
  <c r="AD847"/>
  <c r="AN846"/>
  <c r="AM846"/>
  <c r="AH846"/>
  <c r="AD846"/>
  <c r="AN845"/>
  <c r="AM845"/>
  <c r="AH845"/>
  <c r="AD845"/>
  <c r="AN844"/>
  <c r="AM844"/>
  <c r="AH844"/>
  <c r="AD844"/>
  <c r="AN843"/>
  <c r="AM843"/>
  <c r="AH843"/>
  <c r="AD843"/>
  <c r="AN842"/>
  <c r="AM842"/>
  <c r="AH842"/>
  <c r="AD842"/>
  <c r="AN841"/>
  <c r="AM841"/>
  <c r="AH841"/>
  <c r="AD841"/>
  <c r="AN840"/>
  <c r="AM840"/>
  <c r="AH840"/>
  <c r="AD840"/>
  <c r="AN839"/>
  <c r="AM839"/>
  <c r="AH839"/>
  <c r="AD839"/>
  <c r="AN838"/>
  <c r="AM838"/>
  <c r="AH838"/>
  <c r="AD838"/>
  <c r="AP837"/>
  <c r="AN837"/>
  <c r="AM837"/>
  <c r="AO837" s="1"/>
  <c r="AH837"/>
  <c r="AD837"/>
  <c r="AN836"/>
  <c r="AM836"/>
  <c r="AH836"/>
  <c r="AD836"/>
  <c r="AN835"/>
  <c r="AM835"/>
  <c r="AH835"/>
  <c r="AD835"/>
  <c r="AN834"/>
  <c r="AM834"/>
  <c r="AH834"/>
  <c r="AD834"/>
  <c r="AN833"/>
  <c r="AM833"/>
  <c r="AH833"/>
  <c r="AD833"/>
  <c r="AN832"/>
  <c r="AM832"/>
  <c r="AH832"/>
  <c r="AD832"/>
  <c r="AN831"/>
  <c r="AM831"/>
  <c r="AH831"/>
  <c r="AD831"/>
  <c r="AN830"/>
  <c r="AM830"/>
  <c r="AH830"/>
  <c r="AD830"/>
  <c r="AN829"/>
  <c r="AM829"/>
  <c r="AH829"/>
  <c r="AD829"/>
  <c r="AN828"/>
  <c r="AM828"/>
  <c r="AH828"/>
  <c r="AD828"/>
  <c r="AN827"/>
  <c r="AM827"/>
  <c r="AH827"/>
  <c r="AD827"/>
  <c r="AN826"/>
  <c r="AM826"/>
  <c r="AH826"/>
  <c r="AD826"/>
  <c r="AN825"/>
  <c r="AM825"/>
  <c r="AH825"/>
  <c r="AD825"/>
  <c r="AN824"/>
  <c r="AM824"/>
  <c r="AH824"/>
  <c r="AD824"/>
  <c r="AN823"/>
  <c r="AM823"/>
  <c r="AH823"/>
  <c r="AD823"/>
  <c r="AP822"/>
  <c r="AO822"/>
  <c r="AN822"/>
  <c r="AM822"/>
  <c r="AH822"/>
  <c r="AD822"/>
  <c r="B821"/>
  <c r="AP820"/>
  <c r="B820"/>
  <c r="AP819"/>
  <c r="B819"/>
  <c r="AP818"/>
  <c r="B818"/>
  <c r="B817"/>
  <c r="AP816"/>
  <c r="B816"/>
  <c r="AP815"/>
  <c r="B815"/>
  <c r="AP814"/>
  <c r="B814"/>
  <c r="B813"/>
  <c r="AP812"/>
  <c r="B812"/>
  <c r="AP811"/>
  <c r="B811"/>
  <c r="AP810"/>
  <c r="B810"/>
  <c r="B809"/>
  <c r="B808"/>
  <c r="B807"/>
  <c r="B806"/>
  <c r="B805"/>
  <c r="B804"/>
  <c r="AN803"/>
  <c r="AM803"/>
  <c r="AH803"/>
  <c r="B803"/>
  <c r="AN802"/>
  <c r="AM802"/>
  <c r="AH802"/>
  <c r="B802"/>
  <c r="AP801"/>
  <c r="AN801"/>
  <c r="AM801"/>
  <c r="AO801" s="1"/>
  <c r="AH801"/>
  <c r="B801"/>
  <c r="B800"/>
  <c r="B799"/>
  <c r="B798"/>
  <c r="Y797"/>
  <c r="B797"/>
  <c r="Y796"/>
  <c r="B796"/>
  <c r="B795"/>
  <c r="Y794"/>
  <c r="B794"/>
  <c r="Y793"/>
  <c r="B793"/>
  <c r="B792"/>
  <c r="Y791"/>
  <c r="B791"/>
  <c r="Y790"/>
  <c r="B790"/>
  <c r="AN789"/>
  <c r="AM789"/>
  <c r="B789"/>
  <c r="AN788"/>
  <c r="AP788" s="1"/>
  <c r="AM788"/>
  <c r="AO788" s="1"/>
  <c r="B788"/>
  <c r="AN787"/>
  <c r="AM787"/>
  <c r="B787"/>
  <c r="AO786"/>
  <c r="AN786"/>
  <c r="AP786" s="1"/>
  <c r="AM786"/>
  <c r="B786"/>
  <c r="AN785"/>
  <c r="AM785"/>
  <c r="B785"/>
  <c r="AO784"/>
  <c r="AN784"/>
  <c r="AP784" s="1"/>
  <c r="AM784"/>
  <c r="B784"/>
  <c r="AN783"/>
  <c r="AM783"/>
  <c r="B783"/>
  <c r="AO782"/>
  <c r="AN782"/>
  <c r="AP782" s="1"/>
  <c r="AM782"/>
  <c r="B782"/>
  <c r="AN781"/>
  <c r="AM781"/>
  <c r="B781"/>
  <c r="AO780"/>
  <c r="AN780"/>
  <c r="AP780" s="1"/>
  <c r="AM780"/>
  <c r="B780"/>
  <c r="B779"/>
  <c r="AP778"/>
  <c r="AN778"/>
  <c r="AM778"/>
  <c r="AO778" s="1"/>
  <c r="B778"/>
  <c r="AN777"/>
  <c r="AP777" s="1"/>
  <c r="AM777"/>
  <c r="AO777" s="1"/>
  <c r="B777"/>
  <c r="AN776"/>
  <c r="AP776" s="1"/>
  <c r="AM776"/>
  <c r="AO776" s="1"/>
  <c r="B776"/>
  <c r="B775"/>
  <c r="B774"/>
  <c r="B773"/>
  <c r="AN758"/>
  <c r="AM758"/>
  <c r="AH758"/>
  <c r="AN757"/>
  <c r="AM757"/>
  <c r="AH757"/>
  <c r="AN756"/>
  <c r="AM756"/>
  <c r="AH756"/>
  <c r="AN755"/>
  <c r="AM755"/>
  <c r="AH755"/>
  <c r="AN754"/>
  <c r="AM754"/>
  <c r="AH754"/>
  <c r="AN753"/>
  <c r="AM753"/>
  <c r="AH753"/>
  <c r="AN752"/>
  <c r="AM752"/>
  <c r="AH752"/>
  <c r="AN751"/>
  <c r="AM751"/>
  <c r="AH751"/>
  <c r="AN750"/>
  <c r="AM750"/>
  <c r="AH750"/>
  <c r="AN749"/>
  <c r="AM749"/>
  <c r="AH749"/>
  <c r="AN748"/>
  <c r="AM748"/>
  <c r="AH748"/>
  <c r="AN747"/>
  <c r="AM747"/>
  <c r="AH747"/>
  <c r="AN746"/>
  <c r="AM746"/>
  <c r="AH746"/>
  <c r="AN745"/>
  <c r="AM745"/>
  <c r="AH745"/>
  <c r="AN744"/>
  <c r="AM744"/>
  <c r="AH744"/>
  <c r="AN743"/>
  <c r="AM743"/>
  <c r="AH743"/>
  <c r="AN742"/>
  <c r="AM742"/>
  <c r="AH742"/>
  <c r="AN741"/>
  <c r="AM741"/>
  <c r="AH741"/>
  <c r="AN740"/>
  <c r="AM740"/>
  <c r="AH740"/>
  <c r="AN739"/>
  <c r="AM739"/>
  <c r="AH739"/>
  <c r="AN738"/>
  <c r="AM738"/>
  <c r="AH738"/>
  <c r="AN737"/>
  <c r="AM737"/>
  <c r="AH737"/>
  <c r="AN736"/>
  <c r="AM736"/>
  <c r="AH736"/>
  <c r="AN735"/>
  <c r="AM735"/>
  <c r="AH735"/>
  <c r="AN734"/>
  <c r="AM734"/>
  <c r="AH734"/>
  <c r="AN733"/>
  <c r="AM733"/>
  <c r="AH733"/>
  <c r="AP732"/>
  <c r="AN732"/>
  <c r="AM732"/>
  <c r="AO732" s="1"/>
  <c r="AH732"/>
  <c r="AP731"/>
  <c r="AO731"/>
  <c r="AP730"/>
  <c r="AO730"/>
  <c r="AN730"/>
  <c r="AM730"/>
  <c r="B730"/>
  <c r="AO729"/>
  <c r="AN729"/>
  <c r="AP729" s="1"/>
  <c r="AM729"/>
  <c r="B729"/>
  <c r="AN728"/>
  <c r="AP728" s="1"/>
  <c r="AM728"/>
  <c r="AO728" s="1"/>
  <c r="B728"/>
  <c r="B727"/>
  <c r="B726"/>
  <c r="B725"/>
  <c r="AN724"/>
  <c r="AM724"/>
  <c r="AP723"/>
  <c r="AP721"/>
  <c r="AO721"/>
  <c r="AO720"/>
  <c r="AN720"/>
  <c r="AP720" s="1"/>
  <c r="AM720"/>
  <c r="AN719"/>
  <c r="AM719"/>
  <c r="AO718"/>
  <c r="AN718"/>
  <c r="AP718" s="1"/>
  <c r="AM718"/>
  <c r="AN717"/>
  <c r="AM717"/>
  <c r="AN716"/>
  <c r="AP716" s="1"/>
  <c r="AM716"/>
  <c r="AO716" s="1"/>
  <c r="AN715"/>
  <c r="AP715" s="1"/>
  <c r="AM715"/>
  <c r="AO715" s="1"/>
  <c r="AP714"/>
  <c r="AO714"/>
  <c r="AN713"/>
  <c r="AM713"/>
  <c r="AO712"/>
  <c r="AN712"/>
  <c r="AP712" s="1"/>
  <c r="AM712"/>
  <c r="AO709"/>
  <c r="AJ708"/>
  <c r="AI708"/>
  <c r="AJ707"/>
  <c r="AI707"/>
  <c r="AH706"/>
  <c r="AJ705"/>
  <c r="AI705"/>
  <c r="AJ704"/>
  <c r="AI704"/>
  <c r="AJ703"/>
  <c r="AI703"/>
  <c r="AJ702"/>
  <c r="AI702"/>
  <c r="AJ701"/>
  <c r="AI701"/>
  <c r="AH700"/>
  <c r="AN699"/>
  <c r="AM699"/>
  <c r="B699"/>
  <c r="AN698"/>
  <c r="AM698"/>
  <c r="B698"/>
  <c r="AN697"/>
  <c r="AM697"/>
  <c r="B697"/>
  <c r="AN696"/>
  <c r="AM696"/>
  <c r="B696"/>
  <c r="AN695"/>
  <c r="AM695"/>
  <c r="B695"/>
  <c r="AN694"/>
  <c r="AM694"/>
  <c r="B694"/>
  <c r="AN693"/>
  <c r="AM693"/>
  <c r="B693"/>
  <c r="AN692"/>
  <c r="AM692"/>
  <c r="B692"/>
  <c r="AN691"/>
  <c r="AM691"/>
  <c r="B691"/>
  <c r="AN690"/>
  <c r="AM690"/>
  <c r="B690"/>
  <c r="AN689"/>
  <c r="AP689" s="1"/>
  <c r="AM689"/>
  <c r="AO689" s="1"/>
  <c r="B689"/>
  <c r="AN685"/>
  <c r="AM685"/>
  <c r="AN684"/>
  <c r="AM684"/>
  <c r="AN683"/>
  <c r="AP683" s="1"/>
  <c r="AM683"/>
  <c r="AO683" s="1"/>
  <c r="AN676"/>
  <c r="AM676"/>
  <c r="B676"/>
  <c r="AN675"/>
  <c r="AM675"/>
  <c r="AH675"/>
  <c r="T675"/>
  <c r="B675"/>
  <c r="AN674"/>
  <c r="AM674"/>
  <c r="AH674"/>
  <c r="T674"/>
  <c r="B674"/>
  <c r="AN673"/>
  <c r="AM673"/>
  <c r="AH673"/>
  <c r="T673"/>
  <c r="B673"/>
  <c r="AP672"/>
  <c r="AN672"/>
  <c r="AM672"/>
  <c r="AO672" s="1"/>
  <c r="AH672"/>
  <c r="T672"/>
  <c r="B672"/>
  <c r="AN671"/>
  <c r="AM671"/>
  <c r="B671"/>
  <c r="AN670"/>
  <c r="AM670"/>
  <c r="B670"/>
  <c r="AN669"/>
  <c r="AM669"/>
  <c r="B669"/>
  <c r="AN668"/>
  <c r="AM668"/>
  <c r="B668"/>
  <c r="AN667"/>
  <c r="AM667"/>
  <c r="B667"/>
  <c r="AN666"/>
  <c r="AM666"/>
  <c r="B666"/>
  <c r="AN665"/>
  <c r="AP665" s="1"/>
  <c r="AM665"/>
  <c r="AO665" s="1"/>
  <c r="B665"/>
  <c r="AN664"/>
  <c r="AM664"/>
  <c r="B664"/>
  <c r="AN663"/>
  <c r="AM663"/>
  <c r="B663"/>
  <c r="AP662"/>
  <c r="AO662"/>
  <c r="AN662"/>
  <c r="AM662"/>
  <c r="B662"/>
  <c r="AN661"/>
  <c r="AM661"/>
  <c r="B661"/>
  <c r="AN660"/>
  <c r="AM660"/>
  <c r="B660"/>
  <c r="AN659"/>
  <c r="AM659"/>
  <c r="AN658"/>
  <c r="AM658"/>
  <c r="AN657"/>
  <c r="AM657"/>
  <c r="AN656"/>
  <c r="AM656"/>
  <c r="AN655"/>
  <c r="AM655"/>
  <c r="AN654"/>
  <c r="AM654"/>
  <c r="AN653"/>
  <c r="AM653"/>
  <c r="AN652"/>
  <c r="AM652"/>
  <c r="AN651"/>
  <c r="AM651"/>
  <c r="AN650"/>
  <c r="AM650"/>
  <c r="AN649"/>
  <c r="AM649"/>
  <c r="AN648"/>
  <c r="AM648"/>
  <c r="AN647"/>
  <c r="AM647"/>
  <c r="AN646"/>
  <c r="AM646"/>
  <c r="AN645"/>
  <c r="AM645"/>
  <c r="AN644"/>
  <c r="AM644"/>
  <c r="AN643"/>
  <c r="AM643"/>
  <c r="AN642"/>
  <c r="AM642"/>
  <c r="AN641"/>
  <c r="AM641"/>
  <c r="AN640"/>
  <c r="AM640"/>
  <c r="AN639"/>
  <c r="AM639"/>
  <c r="AN638"/>
  <c r="AM638"/>
  <c r="AN637"/>
  <c r="AM637"/>
  <c r="AP636"/>
  <c r="AN636"/>
  <c r="AM636"/>
  <c r="AO636" s="1"/>
  <c r="AN635"/>
  <c r="AM635"/>
  <c r="AN634"/>
  <c r="AM634"/>
  <c r="AN633"/>
  <c r="AM633"/>
  <c r="AN632"/>
  <c r="AM632"/>
  <c r="AN631"/>
  <c r="AM631"/>
  <c r="AN630"/>
  <c r="AM630"/>
  <c r="AN629"/>
  <c r="AM629"/>
  <c r="AN628"/>
  <c r="AM628"/>
  <c r="AN627"/>
  <c r="AM627"/>
  <c r="AN626"/>
  <c r="AM626"/>
  <c r="AN625"/>
  <c r="AM625"/>
  <c r="AN624"/>
  <c r="AM624"/>
  <c r="AN623"/>
  <c r="AM623"/>
  <c r="AN622"/>
  <c r="AM622"/>
  <c r="AN621"/>
  <c r="AM621"/>
  <c r="AN620"/>
  <c r="AM620"/>
  <c r="AN619"/>
  <c r="AM619"/>
  <c r="AN618"/>
  <c r="AM618"/>
  <c r="AN617"/>
  <c r="AM617"/>
  <c r="AN616"/>
  <c r="AM616"/>
  <c r="AN615"/>
  <c r="AM615"/>
  <c r="AN614"/>
  <c r="AM614"/>
  <c r="AN613"/>
  <c r="AM613"/>
  <c r="AP612"/>
  <c r="AO612"/>
  <c r="AN612"/>
  <c r="AM612"/>
  <c r="AO608"/>
  <c r="AO589"/>
  <c r="AO588"/>
  <c r="AO587"/>
  <c r="AO586"/>
  <c r="AO585"/>
  <c r="AO584"/>
  <c r="AO583"/>
  <c r="AO582"/>
  <c r="AO581"/>
  <c r="AN580"/>
  <c r="AM580"/>
  <c r="AK580"/>
  <c r="AH580"/>
  <c r="AG580"/>
  <c r="AD580"/>
  <c r="AN579"/>
  <c r="AM579"/>
  <c r="AK579"/>
  <c r="AH579"/>
  <c r="AG579"/>
  <c r="AD579"/>
  <c r="AN578"/>
  <c r="AM578"/>
  <c r="AK578"/>
  <c r="AH578"/>
  <c r="AG578"/>
  <c r="AD578"/>
  <c r="AN577"/>
  <c r="AM577"/>
  <c r="AK577"/>
  <c r="AH577"/>
  <c r="AG577"/>
  <c r="AD577"/>
  <c r="AN576"/>
  <c r="AM576"/>
  <c r="AK576"/>
  <c r="AH576"/>
  <c r="AG576"/>
  <c r="AD576"/>
  <c r="AN575"/>
  <c r="AM575"/>
  <c r="AK575"/>
  <c r="AH575"/>
  <c r="AG575"/>
  <c r="AD575"/>
  <c r="AN574"/>
  <c r="AM574"/>
  <c r="AK574"/>
  <c r="AH574"/>
  <c r="AG574"/>
  <c r="AD574"/>
  <c r="AN573"/>
  <c r="AM573"/>
  <c r="AK573"/>
  <c r="AH573"/>
  <c r="AG573"/>
  <c r="AD573"/>
  <c r="AN572"/>
  <c r="AM572"/>
  <c r="AK572"/>
  <c r="AH572"/>
  <c r="AG572"/>
  <c r="AD572"/>
  <c r="AN571"/>
  <c r="AM571"/>
  <c r="AK571"/>
  <c r="AH571"/>
  <c r="AG571"/>
  <c r="AD571"/>
  <c r="AN570"/>
  <c r="AM570"/>
  <c r="AK570"/>
  <c r="AH570"/>
  <c r="AG570"/>
  <c r="AD570"/>
  <c r="AN569"/>
  <c r="AM569"/>
  <c r="AK569"/>
  <c r="AH569"/>
  <c r="AG569"/>
  <c r="AD569"/>
  <c r="AN568"/>
  <c r="AM568"/>
  <c r="AK568"/>
  <c r="AH568"/>
  <c r="AG568"/>
  <c r="AD568"/>
  <c r="AN567"/>
  <c r="AM567"/>
  <c r="AK567"/>
  <c r="AH567"/>
  <c r="AG567"/>
  <c r="AD567"/>
  <c r="AN566"/>
  <c r="AM566"/>
  <c r="AK566"/>
  <c r="AH566"/>
  <c r="AG566"/>
  <c r="AD566"/>
  <c r="AN565"/>
  <c r="AM565"/>
  <c r="AK565"/>
  <c r="AH565"/>
  <c r="AG565"/>
  <c r="AD565"/>
  <c r="AN564"/>
  <c r="AM564"/>
  <c r="AK564"/>
  <c r="AH564"/>
  <c r="AG564"/>
  <c r="AD564"/>
  <c r="AN563"/>
  <c r="AM563"/>
  <c r="AK563"/>
  <c r="AH563"/>
  <c r="AG563"/>
  <c r="AD563"/>
  <c r="AN562"/>
  <c r="AM562"/>
  <c r="AK562"/>
  <c r="AH562"/>
  <c r="AG562"/>
  <c r="AD562"/>
  <c r="AN561"/>
  <c r="AM561"/>
  <c r="AK561"/>
  <c r="AH561"/>
  <c r="AG561"/>
  <c r="AD561"/>
  <c r="AN560"/>
  <c r="AM560"/>
  <c r="AK560"/>
  <c r="AH560"/>
  <c r="AG560"/>
  <c r="AD560"/>
  <c r="AN559"/>
  <c r="AM559"/>
  <c r="AK559"/>
  <c r="AH559"/>
  <c r="AG559"/>
  <c r="AD559"/>
  <c r="AN558"/>
  <c r="AM558"/>
  <c r="AK558"/>
  <c r="AH558"/>
  <c r="AG558"/>
  <c r="AD558"/>
  <c r="AN557"/>
  <c r="AM557"/>
  <c r="AK557"/>
  <c r="AH557"/>
  <c r="AG557"/>
  <c r="AD557"/>
  <c r="AN556"/>
  <c r="AM556"/>
  <c r="AK556"/>
  <c r="AH556"/>
  <c r="AG556"/>
  <c r="AD556"/>
  <c r="AN555"/>
  <c r="AM555"/>
  <c r="AK555"/>
  <c r="AH555"/>
  <c r="AG555"/>
  <c r="AD555"/>
  <c r="AN554"/>
  <c r="AM554"/>
  <c r="AK554"/>
  <c r="AH554"/>
  <c r="AG554"/>
  <c r="AD554"/>
  <c r="AN553"/>
  <c r="AM553"/>
  <c r="AK553"/>
  <c r="AH553"/>
  <c r="AG553"/>
  <c r="AD553"/>
  <c r="AN552"/>
  <c r="AM552"/>
  <c r="AK552"/>
  <c r="AH552"/>
  <c r="AG552"/>
  <c r="AD552"/>
  <c r="AN551"/>
  <c r="AM551"/>
  <c r="AK551"/>
  <c r="AH551"/>
  <c r="AG551"/>
  <c r="AD551"/>
  <c r="AN550"/>
  <c r="AM550"/>
  <c r="AK550"/>
  <c r="AH550"/>
  <c r="AG550"/>
  <c r="AD550"/>
  <c r="AN549"/>
  <c r="AM549"/>
  <c r="AK549"/>
  <c r="AH549"/>
  <c r="AG549"/>
  <c r="AD549"/>
  <c r="AN548"/>
  <c r="AM548"/>
  <c r="AK548"/>
  <c r="AH548"/>
  <c r="AG548"/>
  <c r="AD548"/>
  <c r="AN547"/>
  <c r="AM547"/>
  <c r="AK547"/>
  <c r="AH547"/>
  <c r="AG547"/>
  <c r="AD547"/>
  <c r="AN546"/>
  <c r="AM546"/>
  <c r="AK546"/>
  <c r="AH546"/>
  <c r="AG546"/>
  <c r="AD546"/>
  <c r="AN545"/>
  <c r="AM545"/>
  <c r="AK545"/>
  <c r="AH545"/>
  <c r="AG545"/>
  <c r="AD545"/>
  <c r="AN544"/>
  <c r="AM544"/>
  <c r="AK544"/>
  <c r="AH544"/>
  <c r="AG544"/>
  <c r="AD544"/>
  <c r="AN543"/>
  <c r="AM543"/>
  <c r="AK543"/>
  <c r="AH543"/>
  <c r="AG543"/>
  <c r="AD543"/>
  <c r="AN542"/>
  <c r="AM542"/>
  <c r="AK542"/>
  <c r="AH542"/>
  <c r="AG542"/>
  <c r="AD542"/>
  <c r="AN541"/>
  <c r="AM541"/>
  <c r="AK541"/>
  <c r="AH541"/>
  <c r="AG541"/>
  <c r="AD541"/>
  <c r="AN540"/>
  <c r="AM540"/>
  <c r="AK540"/>
  <c r="AH540"/>
  <c r="AG540"/>
  <c r="AD540"/>
  <c r="AN539"/>
  <c r="AM539"/>
  <c r="AK539"/>
  <c r="AH539"/>
  <c r="AG539"/>
  <c r="AD539"/>
  <c r="AN538"/>
  <c r="AM538"/>
  <c r="AK538"/>
  <c r="AH538"/>
  <c r="AG538"/>
  <c r="AD538"/>
  <c r="AN537"/>
  <c r="AM537"/>
  <c r="AK537"/>
  <c r="AH537"/>
  <c r="AG537"/>
  <c r="AD537"/>
  <c r="AN536"/>
  <c r="AM536"/>
  <c r="AK536"/>
  <c r="AH536"/>
  <c r="AG536"/>
  <c r="AD536"/>
  <c r="AN535"/>
  <c r="AM535"/>
  <c r="AK535"/>
  <c r="AH535"/>
  <c r="AG535"/>
  <c r="AD535"/>
  <c r="AN534"/>
  <c r="AM534"/>
  <c r="AK534"/>
  <c r="AH534"/>
  <c r="AG534"/>
  <c r="AD534"/>
  <c r="AN533"/>
  <c r="AM533"/>
  <c r="AK533"/>
  <c r="AH533"/>
  <c r="AG533"/>
  <c r="AD533"/>
  <c r="AN532"/>
  <c r="AM532"/>
  <c r="AK532"/>
  <c r="AH532"/>
  <c r="AG532"/>
  <c r="AD532"/>
  <c r="AN531"/>
  <c r="AM531"/>
  <c r="AK531"/>
  <c r="AH531"/>
  <c r="AG531"/>
  <c r="AD531"/>
  <c r="AN530"/>
  <c r="AM530"/>
  <c r="AK530"/>
  <c r="AH530"/>
  <c r="AG530"/>
  <c r="AD530"/>
  <c r="AN529"/>
  <c r="AM529"/>
  <c r="AK529"/>
  <c r="AH529"/>
  <c r="AG529"/>
  <c r="AD529"/>
  <c r="AN528"/>
  <c r="AM528"/>
  <c r="AK528"/>
  <c r="AH528"/>
  <c r="AG528"/>
  <c r="AD528"/>
  <c r="AN527"/>
  <c r="AM527"/>
  <c r="AK527"/>
  <c r="AH527"/>
  <c r="AG527"/>
  <c r="AD527"/>
  <c r="AN526"/>
  <c r="AM526"/>
  <c r="AK526"/>
  <c r="AH526"/>
  <c r="AG526"/>
  <c r="AD526"/>
  <c r="AN525"/>
  <c r="AM525"/>
  <c r="AK525"/>
  <c r="AH525"/>
  <c r="AG525"/>
  <c r="AD525"/>
  <c r="AN524"/>
  <c r="AM524"/>
  <c r="AK524"/>
  <c r="AH524"/>
  <c r="AG524"/>
  <c r="AD524"/>
  <c r="AN523"/>
  <c r="AM523"/>
  <c r="AK523"/>
  <c r="AH523"/>
  <c r="AG523"/>
  <c r="AD523"/>
  <c r="AN522"/>
  <c r="AM522"/>
  <c r="AK522"/>
  <c r="AH522"/>
  <c r="AG522"/>
  <c r="AD522"/>
  <c r="AN521"/>
  <c r="AM521"/>
  <c r="AK521"/>
  <c r="AH521"/>
  <c r="AG521"/>
  <c r="AD521"/>
  <c r="AN520"/>
  <c r="AM520"/>
  <c r="AK520"/>
  <c r="AH520"/>
  <c r="AG520"/>
  <c r="AD520"/>
  <c r="AN519"/>
  <c r="AM519"/>
  <c r="AK519"/>
  <c r="AH519"/>
  <c r="AG519"/>
  <c r="AD519"/>
  <c r="AN518"/>
  <c r="AM518"/>
  <c r="AK518"/>
  <c r="AH518"/>
  <c r="AG518"/>
  <c r="AD518"/>
  <c r="AN517"/>
  <c r="AM517"/>
  <c r="AK517"/>
  <c r="AH517"/>
  <c r="AG517"/>
  <c r="AD517"/>
  <c r="AN516"/>
  <c r="AM516"/>
  <c r="AK516"/>
  <c r="AH516"/>
  <c r="AG516"/>
  <c r="AD516"/>
  <c r="AN515"/>
  <c r="AM515"/>
  <c r="AK515"/>
  <c r="AH515"/>
  <c r="AG515"/>
  <c r="AD515"/>
  <c r="AN514"/>
  <c r="AM514"/>
  <c r="AK514"/>
  <c r="AH514"/>
  <c r="AG514"/>
  <c r="AD514"/>
  <c r="AN513"/>
  <c r="AM513"/>
  <c r="AK513"/>
  <c r="AH513"/>
  <c r="AG513"/>
  <c r="AD513"/>
  <c r="AN512"/>
  <c r="AM512"/>
  <c r="AK512"/>
  <c r="AH512"/>
  <c r="AG512"/>
  <c r="AD512"/>
  <c r="AN511"/>
  <c r="AM511"/>
  <c r="AK511"/>
  <c r="AH511"/>
  <c r="AG511"/>
  <c r="AD511"/>
  <c r="AN510"/>
  <c r="AM510"/>
  <c r="AK510"/>
  <c r="AH510"/>
  <c r="AG510"/>
  <c r="AD510"/>
  <c r="AN509"/>
  <c r="AM509"/>
  <c r="AK509"/>
  <c r="AH509"/>
  <c r="AG509"/>
  <c r="AD509"/>
  <c r="AN508"/>
  <c r="AM508"/>
  <c r="AK508"/>
  <c r="AH508"/>
  <c r="AG508"/>
  <c r="AD508"/>
  <c r="AN507"/>
  <c r="AM507"/>
  <c r="AK507"/>
  <c r="AH507"/>
  <c r="AG507"/>
  <c r="AD507"/>
  <c r="AN506"/>
  <c r="AM506"/>
  <c r="AK506"/>
  <c r="AH506"/>
  <c r="AG506"/>
  <c r="AD506"/>
  <c r="AN505"/>
  <c r="AM505"/>
  <c r="AK505"/>
  <c r="AH505"/>
  <c r="AG505"/>
  <c r="AD505"/>
  <c r="AN504"/>
  <c r="AM504"/>
  <c r="AK504"/>
  <c r="AH504"/>
  <c r="AG504"/>
  <c r="AD504"/>
  <c r="AN503"/>
  <c r="AM503"/>
  <c r="AK503"/>
  <c r="AH503"/>
  <c r="AG503"/>
  <c r="AD503"/>
  <c r="AN502"/>
  <c r="AM502"/>
  <c r="AK502"/>
  <c r="AH502"/>
  <c r="AG502"/>
  <c r="AD502"/>
  <c r="AN501"/>
  <c r="AM501"/>
  <c r="AK501"/>
  <c r="AH501"/>
  <c r="AG501"/>
  <c r="AD501"/>
  <c r="AN500"/>
  <c r="AM500"/>
  <c r="AK500"/>
  <c r="AH500"/>
  <c r="AG500"/>
  <c r="AD500"/>
  <c r="AN499"/>
  <c r="AM499"/>
  <c r="AK499"/>
  <c r="AH499"/>
  <c r="AG499"/>
  <c r="AD499"/>
  <c r="AN498"/>
  <c r="AM498"/>
  <c r="AK498"/>
  <c r="AH498"/>
  <c r="AG498"/>
  <c r="AD498"/>
  <c r="AN497"/>
  <c r="AP497" s="1"/>
  <c r="AM497"/>
  <c r="AO497" s="1"/>
  <c r="AK497"/>
  <c r="AH497"/>
  <c r="AG497"/>
  <c r="AD497"/>
  <c r="AO496"/>
  <c r="T496"/>
  <c r="AP495"/>
  <c r="AO495"/>
  <c r="B495"/>
  <c r="B494"/>
  <c r="AP493"/>
  <c r="AO493"/>
  <c r="B493"/>
  <c r="B492"/>
  <c r="B491"/>
  <c r="B490"/>
  <c r="B489"/>
  <c r="B488"/>
  <c r="AP487"/>
  <c r="AO487"/>
  <c r="B487"/>
  <c r="B486"/>
  <c r="AP485"/>
  <c r="AO485"/>
  <c r="B485"/>
  <c r="AP484"/>
  <c r="AO484"/>
  <c r="B484"/>
  <c r="AN483"/>
  <c r="AM483"/>
  <c r="B483"/>
  <c r="AN482"/>
  <c r="AP482" s="1"/>
  <c r="AM482"/>
  <c r="AO482" s="1"/>
  <c r="AH482"/>
  <c r="AD482"/>
  <c r="B482"/>
  <c r="B481"/>
  <c r="B480"/>
  <c r="B479"/>
  <c r="B478"/>
  <c r="B477"/>
  <c r="B476"/>
  <c r="B475"/>
  <c r="B474"/>
  <c r="B473"/>
  <c r="B472"/>
  <c r="AN470"/>
  <c r="AM470"/>
  <c r="AN469"/>
  <c r="AM469"/>
  <c r="AN468"/>
  <c r="AM468"/>
  <c r="AN467"/>
  <c r="AM467"/>
  <c r="AN466"/>
  <c r="AM466"/>
  <c r="AN465"/>
  <c r="AM465"/>
  <c r="AN464"/>
  <c r="AM464"/>
  <c r="AP463"/>
  <c r="AN463"/>
  <c r="AM463"/>
  <c r="AO463" s="1"/>
  <c r="AN462"/>
  <c r="AM462"/>
  <c r="AN461"/>
  <c r="AM461"/>
  <c r="AN460"/>
  <c r="AM460"/>
  <c r="AN459"/>
  <c r="AM459"/>
  <c r="AN458"/>
  <c r="AM458"/>
  <c r="AN457"/>
  <c r="AM457"/>
  <c r="AN456"/>
  <c r="AM456"/>
  <c r="AO455"/>
  <c r="AN455"/>
  <c r="AP455" s="1"/>
  <c r="AM455"/>
  <c r="AN454"/>
  <c r="AM454"/>
  <c r="AN453"/>
  <c r="AM453"/>
  <c r="AN452"/>
  <c r="AM452"/>
  <c r="AN451"/>
  <c r="AM451"/>
  <c r="AN450"/>
  <c r="AM450"/>
  <c r="AN449"/>
  <c r="AM449"/>
  <c r="AO448"/>
  <c r="AN448"/>
  <c r="AP448" s="1"/>
  <c r="AM448"/>
  <c r="AN447"/>
  <c r="AM447"/>
  <c r="AN446"/>
  <c r="AM446"/>
  <c r="AN445"/>
  <c r="AM445"/>
  <c r="AN444"/>
  <c r="AM444"/>
  <c r="AN443"/>
  <c r="AM443"/>
  <c r="AN442"/>
  <c r="AM442"/>
  <c r="AN441"/>
  <c r="AM441"/>
  <c r="AP440"/>
  <c r="AN440"/>
  <c r="AM440"/>
  <c r="AO440" s="1"/>
  <c r="AN439"/>
  <c r="AM439"/>
  <c r="AO438"/>
  <c r="AN438"/>
  <c r="AP438" s="1"/>
  <c r="AM438"/>
  <c r="AP435"/>
  <c r="B435"/>
  <c r="AN434"/>
  <c r="AM434"/>
  <c r="B434"/>
  <c r="AN433"/>
  <c r="AM433"/>
  <c r="B433"/>
  <c r="AN432"/>
  <c r="AM432"/>
  <c r="AO432" s="1"/>
  <c r="B432"/>
  <c r="AN431"/>
  <c r="AM431"/>
  <c r="AO431" s="1"/>
  <c r="B431"/>
  <c r="AN430"/>
  <c r="AM430"/>
  <c r="AO430" s="1"/>
  <c r="B430"/>
  <c r="AN429"/>
  <c r="AM429"/>
  <c r="AO429" s="1"/>
  <c r="B429"/>
  <c r="AN428"/>
  <c r="AM428"/>
  <c r="AO428" s="1"/>
  <c r="B428"/>
  <c r="AN427"/>
  <c r="AM427"/>
  <c r="AO427" s="1"/>
  <c r="B427"/>
  <c r="AN426"/>
  <c r="AM426"/>
  <c r="AO426" s="1"/>
  <c r="B426"/>
  <c r="AN425"/>
  <c r="AM425"/>
  <c r="AO425" s="1"/>
  <c r="B425"/>
  <c r="AN424"/>
  <c r="AM424"/>
  <c r="AO424" s="1"/>
  <c r="B424"/>
  <c r="AO423"/>
  <c r="AN423"/>
  <c r="AP423" s="1"/>
  <c r="AM423"/>
  <c r="B423"/>
  <c r="AP422"/>
  <c r="AO422"/>
  <c r="B422"/>
  <c r="AO421"/>
  <c r="AN421"/>
  <c r="AP421" s="1"/>
  <c r="AM421"/>
  <c r="AP420"/>
  <c r="B420"/>
  <c r="AN419"/>
  <c r="AM419"/>
  <c r="AD419"/>
  <c r="T419"/>
  <c r="AH419" s="1"/>
  <c r="AN418"/>
  <c r="AM418"/>
  <c r="AH418"/>
  <c r="AD418"/>
  <c r="T418"/>
  <c r="AN417"/>
  <c r="AM417"/>
  <c r="AH417"/>
  <c r="AD417"/>
  <c r="T417"/>
  <c r="AP416"/>
  <c r="AO416"/>
  <c r="AN416"/>
  <c r="AM416"/>
  <c r="AH416"/>
  <c r="AD416"/>
  <c r="T416"/>
  <c r="AO415"/>
  <c r="AN415"/>
  <c r="AP415" s="1"/>
  <c r="AM415"/>
  <c r="AH415"/>
  <c r="AP414"/>
  <c r="AO414"/>
  <c r="AN414"/>
  <c r="AM414"/>
  <c r="B414"/>
  <c r="B413"/>
  <c r="B412"/>
  <c r="AO411"/>
  <c r="AN411"/>
  <c r="AP411" s="1"/>
  <c r="AM411"/>
  <c r="B411"/>
  <c r="AP410"/>
  <c r="AO410"/>
  <c r="AN410"/>
  <c r="AM410"/>
  <c r="B410"/>
  <c r="AN409"/>
  <c r="AM409"/>
  <c r="AK409"/>
  <c r="AG409"/>
  <c r="AD409"/>
  <c r="T409"/>
  <c r="AH409" s="1"/>
  <c r="B409"/>
  <c r="AN408"/>
  <c r="AM408"/>
  <c r="AK408"/>
  <c r="AG408"/>
  <c r="AD408"/>
  <c r="T408"/>
  <c r="AH408" s="1"/>
  <c r="B408"/>
  <c r="AN407"/>
  <c r="AM407"/>
  <c r="AK407"/>
  <c r="AG407"/>
  <c r="AD407"/>
  <c r="T407"/>
  <c r="AH407" s="1"/>
  <c r="B407"/>
  <c r="AN406"/>
  <c r="AM406"/>
  <c r="AK406"/>
  <c r="AG406"/>
  <c r="AD406"/>
  <c r="T406"/>
  <c r="AH406" s="1"/>
  <c r="B406"/>
  <c r="AP405"/>
  <c r="AN405"/>
  <c r="AM405"/>
  <c r="AO405" s="1"/>
  <c r="AK405"/>
  <c r="AG405"/>
  <c r="AD405"/>
  <c r="T405"/>
  <c r="AH405" s="1"/>
  <c r="B405"/>
  <c r="AN404"/>
  <c r="AM404"/>
  <c r="AK404"/>
  <c r="AG404"/>
  <c r="AD404"/>
  <c r="T404"/>
  <c r="AH404" s="1"/>
  <c r="B404"/>
  <c r="AN403"/>
  <c r="AM403"/>
  <c r="AK403"/>
  <c r="AG403"/>
  <c r="AD403"/>
  <c r="T403"/>
  <c r="AH403" s="1"/>
  <c r="B403"/>
  <c r="AN402"/>
  <c r="AM402"/>
  <c r="AK402"/>
  <c r="AG402"/>
  <c r="AD402"/>
  <c r="T402"/>
  <c r="AH402" s="1"/>
  <c r="B402"/>
  <c r="AN401"/>
  <c r="AM401"/>
  <c r="AK401"/>
  <c r="AG401"/>
  <c r="AD401"/>
  <c r="T401"/>
  <c r="AH401" s="1"/>
  <c r="B401"/>
  <c r="AO400"/>
  <c r="AN400"/>
  <c r="AP400" s="1"/>
  <c r="AM400"/>
  <c r="AK400"/>
  <c r="AG400"/>
  <c r="AD400"/>
  <c r="T400"/>
  <c r="AH400" s="1"/>
  <c r="B400"/>
  <c r="AN399"/>
  <c r="AM399"/>
  <c r="AK399"/>
  <c r="AG399"/>
  <c r="AD399"/>
  <c r="T399"/>
  <c r="AH399" s="1"/>
  <c r="B399"/>
  <c r="AN398"/>
  <c r="AM398"/>
  <c r="AK398"/>
  <c r="AG398"/>
  <c r="AD398"/>
  <c r="T398"/>
  <c r="AH398" s="1"/>
  <c r="B398"/>
  <c r="AN397"/>
  <c r="AM397"/>
  <c r="AK397"/>
  <c r="AG397"/>
  <c r="AD397"/>
  <c r="T397"/>
  <c r="AH397" s="1"/>
  <c r="B397"/>
  <c r="AN396"/>
  <c r="AM396"/>
  <c r="AK396"/>
  <c r="AG396"/>
  <c r="AD396"/>
  <c r="T396"/>
  <c r="AH396" s="1"/>
  <c r="B396"/>
  <c r="AP395"/>
  <c r="AN395"/>
  <c r="AM395"/>
  <c r="AO395" s="1"/>
  <c r="AK395"/>
  <c r="AG395"/>
  <c r="AD395"/>
  <c r="T395"/>
  <c r="AH395" s="1"/>
  <c r="B395"/>
  <c r="AN394"/>
  <c r="AM394"/>
  <c r="AK394"/>
  <c r="AG394"/>
  <c r="AD394"/>
  <c r="T394"/>
  <c r="AH394" s="1"/>
  <c r="B394"/>
  <c r="AN393"/>
  <c r="AM393"/>
  <c r="AK393"/>
  <c r="AG393"/>
  <c r="AD393"/>
  <c r="T393"/>
  <c r="AH393" s="1"/>
  <c r="B393"/>
  <c r="AN392"/>
  <c r="AM392"/>
  <c r="AK392"/>
  <c r="AG392"/>
  <c r="AD392"/>
  <c r="T392"/>
  <c r="AH392" s="1"/>
  <c r="B392"/>
  <c r="AN391"/>
  <c r="AM391"/>
  <c r="AK391"/>
  <c r="AG391"/>
  <c r="AD391"/>
  <c r="T391"/>
  <c r="AH391" s="1"/>
  <c r="B391"/>
  <c r="AO390"/>
  <c r="AN390"/>
  <c r="AP390" s="1"/>
  <c r="AM390"/>
  <c r="AK390"/>
  <c r="AG390"/>
  <c r="AD390"/>
  <c r="T390"/>
  <c r="AH390" s="1"/>
  <c r="B390"/>
  <c r="AN389"/>
  <c r="AM389"/>
  <c r="AK389"/>
  <c r="AG389"/>
  <c r="AD389"/>
  <c r="T389"/>
  <c r="AH389" s="1"/>
  <c r="B389"/>
  <c r="AN388"/>
  <c r="AM388"/>
  <c r="AK388"/>
  <c r="AG388"/>
  <c r="AD388"/>
  <c r="T388"/>
  <c r="AH388" s="1"/>
  <c r="B388"/>
  <c r="AN387"/>
  <c r="AM387"/>
  <c r="AK387"/>
  <c r="AG387"/>
  <c r="AD387"/>
  <c r="T387"/>
  <c r="AH387" s="1"/>
  <c r="B387"/>
  <c r="AN386"/>
  <c r="AM386"/>
  <c r="AK386"/>
  <c r="AG386"/>
  <c r="AD386"/>
  <c r="T386"/>
  <c r="AH386" s="1"/>
  <c r="B386"/>
  <c r="AP385"/>
  <c r="AN385"/>
  <c r="AM385"/>
  <c r="AO385" s="1"/>
  <c r="AK385"/>
  <c r="AG385"/>
  <c r="AD385"/>
  <c r="T385"/>
  <c r="AH385" s="1"/>
  <c r="B385"/>
  <c r="B384"/>
  <c r="B383"/>
  <c r="AP382"/>
  <c r="AO382"/>
  <c r="B382"/>
  <c r="B381"/>
  <c r="B380"/>
  <c r="AP379"/>
  <c r="AO379"/>
  <c r="B379"/>
  <c r="AP378"/>
  <c r="AN378"/>
  <c r="AM378"/>
  <c r="AO378" s="1"/>
  <c r="B378"/>
  <c r="AP377"/>
  <c r="AO377"/>
  <c r="B377"/>
  <c r="B376"/>
  <c r="B375"/>
  <c r="AP374"/>
  <c r="AO374"/>
  <c r="B374"/>
  <c r="B373"/>
  <c r="B372"/>
  <c r="AP371"/>
  <c r="AO371"/>
  <c r="B371"/>
  <c r="AO370"/>
  <c r="AH370"/>
  <c r="AO369"/>
  <c r="AH369"/>
  <c r="AN368"/>
  <c r="AM368"/>
  <c r="AN367"/>
  <c r="AM367"/>
  <c r="AN366"/>
  <c r="AM366"/>
  <c r="AN365"/>
  <c r="AM365"/>
  <c r="AN364"/>
  <c r="AM364"/>
  <c r="AN363"/>
  <c r="AM363"/>
  <c r="AN362"/>
  <c r="AM362"/>
  <c r="AP361"/>
  <c r="AN361"/>
  <c r="AM361"/>
  <c r="AO361" s="1"/>
  <c r="AP360"/>
  <c r="AN360"/>
  <c r="AM360"/>
  <c r="AO360" s="1"/>
  <c r="B360"/>
  <c r="AN359"/>
  <c r="AP359" s="1"/>
  <c r="AM359"/>
  <c r="AO359" s="1"/>
  <c r="B359"/>
  <c r="B358"/>
  <c r="B357"/>
  <c r="AP356"/>
  <c r="AN356"/>
  <c r="AM356"/>
  <c r="AO356" s="1"/>
  <c r="B356"/>
  <c r="AN355"/>
  <c r="AP355" s="1"/>
  <c r="AM355"/>
  <c r="AO355" s="1"/>
  <c r="B355"/>
  <c r="AO354"/>
  <c r="AN354"/>
  <c r="AP354" s="1"/>
  <c r="AM354"/>
  <c r="B354"/>
  <c r="AP353"/>
  <c r="AO353"/>
  <c r="AN353"/>
  <c r="AM353"/>
  <c r="B353"/>
  <c r="AP352"/>
  <c r="AN352"/>
  <c r="AM352"/>
  <c r="AO352" s="1"/>
  <c r="B352"/>
  <c r="B351"/>
  <c r="B350"/>
  <c r="B349"/>
  <c r="B348"/>
  <c r="B347"/>
  <c r="B346"/>
  <c r="B345"/>
  <c r="B344"/>
  <c r="AN343"/>
  <c r="AM343"/>
  <c r="AH343"/>
  <c r="AN342"/>
  <c r="AM342"/>
  <c r="AH342"/>
  <c r="AN341"/>
  <c r="AM341"/>
  <c r="AH341"/>
  <c r="AN340"/>
  <c r="AM340"/>
  <c r="AH340"/>
  <c r="AN339"/>
  <c r="AP339" s="1"/>
  <c r="AM339"/>
  <c r="AO339" s="1"/>
  <c r="AH339"/>
  <c r="AN338"/>
  <c r="AM338"/>
  <c r="AH338"/>
  <c r="AN337"/>
  <c r="AM337"/>
  <c r="AH337"/>
  <c r="AN336"/>
  <c r="AM336"/>
  <c r="AH336"/>
  <c r="AN335"/>
  <c r="AM335"/>
  <c r="AH335"/>
  <c r="AN334"/>
  <c r="AM334"/>
  <c r="AH334"/>
  <c r="AN333"/>
  <c r="AM333"/>
  <c r="AH333"/>
  <c r="AN332"/>
  <c r="AM332"/>
  <c r="AH332"/>
  <c r="AN331"/>
  <c r="AM331"/>
  <c r="AH331"/>
  <c r="AO330"/>
  <c r="AN330"/>
  <c r="AP330" s="1"/>
  <c r="AM330"/>
  <c r="AH330"/>
  <c r="AO329"/>
  <c r="AN328"/>
  <c r="AM328"/>
  <c r="B328"/>
  <c r="AN327"/>
  <c r="AM327"/>
  <c r="B327"/>
  <c r="AN326"/>
  <c r="AM326"/>
  <c r="B326"/>
  <c r="AN325"/>
  <c r="AP325" s="1"/>
  <c r="AM325"/>
  <c r="AO325" s="1"/>
  <c r="B325"/>
  <c r="AN324"/>
  <c r="AM324"/>
  <c r="B324"/>
  <c r="AN323"/>
  <c r="AM323"/>
  <c r="B323"/>
  <c r="AN322"/>
  <c r="AM322"/>
  <c r="B322"/>
  <c r="AP321"/>
  <c r="AO321"/>
  <c r="AN321"/>
  <c r="AM321"/>
  <c r="B321"/>
  <c r="AN320"/>
  <c r="AM320"/>
  <c r="AO319"/>
  <c r="AN319"/>
  <c r="AP319" s="1"/>
  <c r="AM319"/>
  <c r="AO318"/>
  <c r="AN318"/>
  <c r="AP318" s="1"/>
  <c r="AM318"/>
  <c r="B317"/>
  <c r="AP316"/>
  <c r="AO316"/>
  <c r="B316"/>
  <c r="B315"/>
  <c r="AP314"/>
  <c r="AO314"/>
  <c r="B314"/>
  <c r="B313"/>
  <c r="B312"/>
  <c r="AN311"/>
  <c r="AM311"/>
  <c r="B311"/>
  <c r="AP310"/>
  <c r="AO310"/>
  <c r="AN310"/>
  <c r="AM310"/>
  <c r="B310"/>
  <c r="AO309"/>
  <c r="B309"/>
  <c r="B308"/>
  <c r="AP307"/>
  <c r="B307"/>
  <c r="B306"/>
  <c r="AP305"/>
  <c r="AN305"/>
  <c r="AM305"/>
  <c r="AH305"/>
  <c r="Y305"/>
  <c r="V305"/>
  <c r="AP304"/>
  <c r="AN304"/>
  <c r="AM304"/>
  <c r="AH304"/>
  <c r="Y304"/>
  <c r="V304"/>
  <c r="AP303"/>
  <c r="AN303"/>
  <c r="AM303"/>
  <c r="AH303"/>
  <c r="Y303"/>
  <c r="V303"/>
  <c r="AP302"/>
  <c r="AN302"/>
  <c r="AM302"/>
  <c r="AH302"/>
  <c r="Y302"/>
  <c r="V302"/>
  <c r="AP301"/>
  <c r="AN301"/>
  <c r="AM301"/>
  <c r="AH301"/>
  <c r="Y301"/>
  <c r="V301"/>
  <c r="AP300"/>
  <c r="AN300"/>
  <c r="AM300"/>
  <c r="AO300" s="1"/>
  <c r="AH300"/>
  <c r="Y300"/>
  <c r="V300"/>
  <c r="AN299"/>
  <c r="AP299" s="1"/>
  <c r="AM299"/>
  <c r="AH299"/>
  <c r="Y299"/>
  <c r="V299"/>
  <c r="AN298"/>
  <c r="AP298" s="1"/>
  <c r="AM298"/>
  <c r="AH298"/>
  <c r="Y298"/>
  <c r="V298"/>
  <c r="AN297"/>
  <c r="AP297" s="1"/>
  <c r="AM297"/>
  <c r="AH297"/>
  <c r="Y297"/>
  <c r="V297"/>
  <c r="AN296"/>
  <c r="AP296" s="1"/>
  <c r="AM296"/>
  <c r="AH296"/>
  <c r="Y296"/>
  <c r="V296"/>
  <c r="AN295"/>
  <c r="AP295" s="1"/>
  <c r="AM295"/>
  <c r="AH295"/>
  <c r="Y295"/>
  <c r="V295"/>
  <c r="AN294"/>
  <c r="AP294" s="1"/>
  <c r="AM294"/>
  <c r="AO294" s="1"/>
  <c r="AH294"/>
  <c r="Y294"/>
  <c r="V294"/>
  <c r="AN293"/>
  <c r="AM293"/>
  <c r="AF293"/>
  <c r="AE293"/>
  <c r="AD293"/>
  <c r="AN292"/>
  <c r="AM292"/>
  <c r="AF292"/>
  <c r="AE292"/>
  <c r="AD292"/>
  <c r="AN291"/>
  <c r="AM291"/>
  <c r="AF291"/>
  <c r="AE291"/>
  <c r="AD291"/>
  <c r="AN290"/>
  <c r="AM290"/>
  <c r="AD290"/>
  <c r="Y290"/>
  <c r="AN289"/>
  <c r="AM289"/>
  <c r="AD289"/>
  <c r="Y289"/>
  <c r="AN288"/>
  <c r="AM288"/>
  <c r="AD288"/>
  <c r="Y288"/>
  <c r="AN287"/>
  <c r="AM287"/>
  <c r="AD287"/>
  <c r="Y287"/>
  <c r="AN286"/>
  <c r="AM286"/>
  <c r="AD286"/>
  <c r="Y286"/>
  <c r="AN285"/>
  <c r="AM285"/>
  <c r="AF285"/>
  <c r="AE285"/>
  <c r="AD285"/>
  <c r="AN284"/>
  <c r="AM284"/>
  <c r="AF284"/>
  <c r="AE284"/>
  <c r="AD284"/>
  <c r="AN283"/>
  <c r="AM283"/>
  <c r="AF283"/>
  <c r="AE283"/>
  <c r="AD283"/>
  <c r="AN282"/>
  <c r="AM282"/>
  <c r="AF282"/>
  <c r="AE282"/>
  <c r="AD282"/>
  <c r="AN281"/>
  <c r="AM281"/>
  <c r="AF281"/>
  <c r="AE281"/>
  <c r="AD281"/>
  <c r="AN280"/>
  <c r="AM280"/>
  <c r="AF280"/>
  <c r="AE280"/>
  <c r="AD280"/>
  <c r="AN279"/>
  <c r="AM279"/>
  <c r="AF279"/>
  <c r="AE279"/>
  <c r="AD279"/>
  <c r="AO278"/>
  <c r="AN278"/>
  <c r="AP278" s="1"/>
  <c r="AM278"/>
  <c r="AF278"/>
  <c r="AE278"/>
  <c r="AD278"/>
  <c r="AO275"/>
  <c r="AO274"/>
  <c r="T274"/>
  <c r="AO273"/>
  <c r="T273"/>
  <c r="AO272"/>
  <c r="T272"/>
  <c r="AN271"/>
  <c r="AM271"/>
  <c r="Q271"/>
  <c r="AN270"/>
  <c r="AM270"/>
  <c r="Q270"/>
  <c r="AN269"/>
  <c r="AM269"/>
  <c r="Q269"/>
  <c r="AN268"/>
  <c r="AM268"/>
  <c r="AN267"/>
  <c r="AM267"/>
  <c r="AN266"/>
  <c r="AM266"/>
  <c r="AN265"/>
  <c r="AM265"/>
  <c r="AN264"/>
  <c r="AM264"/>
  <c r="AN263"/>
  <c r="AM263"/>
  <c r="AN262"/>
  <c r="AM262"/>
  <c r="AN261"/>
  <c r="AM261"/>
  <c r="Q261"/>
  <c r="AN260"/>
  <c r="AM260"/>
  <c r="AN259"/>
  <c r="AM259"/>
  <c r="Q259"/>
  <c r="AN258"/>
  <c r="AM258"/>
  <c r="AN257"/>
  <c r="AM257"/>
  <c r="AN256"/>
  <c r="AM256"/>
  <c r="AN255"/>
  <c r="AM255"/>
  <c r="Q255"/>
  <c r="AN254"/>
  <c r="AM254"/>
  <c r="AN253"/>
  <c r="AM253"/>
  <c r="Q253"/>
  <c r="AN252"/>
  <c r="AM252"/>
  <c r="AN251"/>
  <c r="AM251"/>
  <c r="Q251"/>
  <c r="AN250"/>
  <c r="AM250"/>
  <c r="Q250"/>
  <c r="AN249"/>
  <c r="AM249"/>
  <c r="Q249"/>
  <c r="AN248"/>
  <c r="AM248"/>
  <c r="Q248"/>
  <c r="AN247"/>
  <c r="AM247"/>
  <c r="Q247"/>
  <c r="AO246"/>
  <c r="AN246"/>
  <c r="AP246" s="1"/>
  <c r="AM246"/>
  <c r="Q246"/>
  <c r="AN245"/>
  <c r="AM245"/>
  <c r="AN244"/>
  <c r="AM244"/>
  <c r="AN243"/>
  <c r="AM243"/>
  <c r="AN242"/>
  <c r="AM242"/>
  <c r="AN241"/>
  <c r="AM241"/>
  <c r="AN240"/>
  <c r="AP240" s="1"/>
  <c r="AM240"/>
  <c r="AO240" s="1"/>
  <c r="AO238"/>
  <c r="AO237"/>
  <c r="B236"/>
  <c r="AP235"/>
  <c r="AN235"/>
  <c r="AM235"/>
  <c r="AO235" s="1"/>
  <c r="B235"/>
  <c r="B234"/>
  <c r="AO233"/>
  <c r="B233"/>
  <c r="AN232"/>
  <c r="AM232"/>
  <c r="B232"/>
  <c r="AN231"/>
  <c r="AM231"/>
  <c r="B231"/>
  <c r="AO230"/>
  <c r="AN230"/>
  <c r="AP230" s="1"/>
  <c r="AM230"/>
  <c r="B230"/>
  <c r="AP229"/>
  <c r="AO229"/>
  <c r="AN229"/>
  <c r="AM229"/>
  <c r="B229"/>
  <c r="AP228"/>
  <c r="AN228"/>
  <c r="AM228"/>
  <c r="AO228" s="1"/>
  <c r="B228"/>
  <c r="B227"/>
  <c r="B226"/>
  <c r="B225"/>
  <c r="AP224"/>
  <c r="AN224"/>
  <c r="AM224"/>
  <c r="AO224" s="1"/>
  <c r="AP223"/>
  <c r="AN223"/>
  <c r="AM223"/>
  <c r="AO223" s="1"/>
  <c r="AP222"/>
  <c r="AN222"/>
  <c r="AM222"/>
  <c r="AO222" s="1"/>
  <c r="AP221"/>
  <c r="AN221"/>
  <c r="AM221"/>
  <c r="AO221" s="1"/>
  <c r="AP220"/>
  <c r="AN220"/>
  <c r="AM220"/>
  <c r="AO220" s="1"/>
  <c r="B218"/>
  <c r="B217"/>
  <c r="AN216"/>
  <c r="AM216"/>
  <c r="B216"/>
  <c r="AN215"/>
  <c r="AM215"/>
  <c r="B215"/>
  <c r="AP214"/>
  <c r="AN214"/>
  <c r="AM214"/>
  <c r="AO214" s="1"/>
  <c r="B214"/>
  <c r="AN213"/>
  <c r="AP213" s="1"/>
  <c r="AM213"/>
  <c r="AO213" s="1"/>
  <c r="B213"/>
  <c r="AO212"/>
  <c r="AN212"/>
  <c r="AP212" s="1"/>
  <c r="AM212"/>
  <c r="B212"/>
  <c r="B211"/>
  <c r="B210"/>
  <c r="B209"/>
  <c r="B208"/>
  <c r="B207"/>
  <c r="B206"/>
  <c r="B205"/>
  <c r="B204"/>
  <c r="AN203"/>
  <c r="AM203"/>
  <c r="T203"/>
  <c r="B203"/>
  <c r="AN202"/>
  <c r="AM202"/>
  <c r="T202"/>
  <c r="B202"/>
  <c r="AP201"/>
  <c r="AO201"/>
  <c r="AN201"/>
  <c r="AM201"/>
  <c r="T201"/>
  <c r="B201"/>
  <c r="AP200"/>
  <c r="B200"/>
  <c r="AP199"/>
  <c r="AO199"/>
  <c r="AN199"/>
  <c r="B199"/>
  <c r="AP198"/>
  <c r="AO198"/>
  <c r="AN198"/>
  <c r="AM198"/>
  <c r="B198"/>
  <c r="AP197"/>
  <c r="AO197"/>
  <c r="AN197"/>
  <c r="B197"/>
  <c r="B196"/>
  <c r="B195"/>
  <c r="B194"/>
  <c r="B193"/>
  <c r="B192"/>
  <c r="AP191"/>
  <c r="AO191"/>
  <c r="B191"/>
  <c r="B190"/>
  <c r="AO189"/>
  <c r="B189"/>
  <c r="AP188"/>
  <c r="AO188"/>
  <c r="AN188"/>
  <c r="AM188"/>
  <c r="B188"/>
  <c r="AP187"/>
  <c r="AN187"/>
  <c r="AM187"/>
  <c r="AO187" s="1"/>
  <c r="B187"/>
  <c r="AH186"/>
  <c r="AJ185"/>
  <c r="AI185"/>
  <c r="AJ184"/>
  <c r="AI184"/>
  <c r="AJ183"/>
  <c r="AI183"/>
  <c r="AH182"/>
  <c r="AH181"/>
  <c r="AH180"/>
  <c r="AH179"/>
  <c r="AP178"/>
  <c r="AO178"/>
  <c r="AH178"/>
  <c r="AJ177"/>
  <c r="AI177"/>
  <c r="AJ176"/>
  <c r="AI176"/>
  <c r="AJ175"/>
  <c r="AI175"/>
  <c r="AJ174"/>
  <c r="AI174"/>
  <c r="AJ173"/>
  <c r="AI173"/>
  <c r="AN172"/>
  <c r="AM172"/>
  <c r="AH172"/>
  <c r="AN171"/>
  <c r="AM171"/>
  <c r="AH171"/>
  <c r="AN170"/>
  <c r="AM170"/>
  <c r="AH170"/>
  <c r="AN169"/>
  <c r="AM169"/>
  <c r="AH169"/>
  <c r="AN168"/>
  <c r="AP168" s="1"/>
  <c r="AM168"/>
  <c r="AO168" s="1"/>
  <c r="AH168"/>
  <c r="B167"/>
  <c r="AP166"/>
  <c r="AO166"/>
  <c r="B166"/>
  <c r="B165"/>
  <c r="AP164"/>
  <c r="AO164"/>
  <c r="B164"/>
  <c r="B163"/>
  <c r="AP162"/>
  <c r="AO162"/>
  <c r="B162"/>
  <c r="B161"/>
  <c r="AP160"/>
  <c r="AO160"/>
  <c r="B160"/>
  <c r="B159"/>
  <c r="AO158"/>
  <c r="B158"/>
  <c r="AP156"/>
  <c r="AO156"/>
  <c r="AP154"/>
  <c r="AO154"/>
  <c r="AN153"/>
  <c r="AM153"/>
  <c r="AD153"/>
  <c r="AN152"/>
  <c r="AM152"/>
  <c r="AD152"/>
  <c r="AN151"/>
  <c r="AM151"/>
  <c r="AD151"/>
  <c r="AN150"/>
  <c r="AM150"/>
  <c r="AD150"/>
  <c r="AN149"/>
  <c r="AM149"/>
  <c r="AD149"/>
  <c r="AN148"/>
  <c r="AM148"/>
  <c r="AD148"/>
  <c r="AN147"/>
  <c r="AM147"/>
  <c r="AD147"/>
  <c r="AN146"/>
  <c r="AM146"/>
  <c r="AD146"/>
  <c r="AN145"/>
  <c r="AM145"/>
  <c r="AD145"/>
  <c r="AN144"/>
  <c r="AM144"/>
  <c r="AD144"/>
  <c r="AN143"/>
  <c r="AM143"/>
  <c r="AD143"/>
  <c r="AN142"/>
  <c r="AM142"/>
  <c r="AD142"/>
  <c r="AN141"/>
  <c r="AM141"/>
  <c r="AD141"/>
  <c r="AN140"/>
  <c r="AM140"/>
  <c r="AD140"/>
  <c r="AN139"/>
  <c r="AM139"/>
  <c r="AD139"/>
  <c r="AN138"/>
  <c r="AM138"/>
  <c r="AD138"/>
  <c r="AN137"/>
  <c r="AM137"/>
  <c r="AD137"/>
  <c r="AN136"/>
  <c r="AM136"/>
  <c r="AD136"/>
  <c r="AN135"/>
  <c r="AM135"/>
  <c r="AD135"/>
  <c r="AN134"/>
  <c r="AM134"/>
  <c r="AD134"/>
  <c r="AN133"/>
  <c r="AM133"/>
  <c r="AD133"/>
  <c r="AN132"/>
  <c r="AM132"/>
  <c r="AD132"/>
  <c r="AN131"/>
  <c r="AM131"/>
  <c r="AD131"/>
  <c r="AN130"/>
  <c r="AM130"/>
  <c r="AD130"/>
  <c r="AN129"/>
  <c r="AM129"/>
  <c r="AD129"/>
  <c r="AN128"/>
  <c r="AM128"/>
  <c r="AD128"/>
  <c r="AN127"/>
  <c r="AM127"/>
  <c r="AD127"/>
  <c r="AN126"/>
  <c r="AM126"/>
  <c r="AD126"/>
  <c r="AN125"/>
  <c r="AM125"/>
  <c r="AD125"/>
  <c r="AN124"/>
  <c r="AM124"/>
  <c r="AD124"/>
  <c r="AN123"/>
  <c r="AM123"/>
  <c r="AD123"/>
  <c r="AN122"/>
  <c r="AM122"/>
  <c r="AD122"/>
  <c r="AN121"/>
  <c r="AM121"/>
  <c r="AD121"/>
  <c r="AN120"/>
  <c r="AM120"/>
  <c r="AD120"/>
  <c r="AN119"/>
  <c r="AM119"/>
  <c r="AD119"/>
  <c r="AN118"/>
  <c r="AM118"/>
  <c r="AD118"/>
  <c r="AN117"/>
  <c r="AM117"/>
  <c r="AD117"/>
  <c r="AN116"/>
  <c r="AM116"/>
  <c r="AD116"/>
  <c r="AN115"/>
  <c r="AM115"/>
  <c r="AD115"/>
  <c r="AN114"/>
  <c r="AM114"/>
  <c r="AD114"/>
  <c r="AN113"/>
  <c r="AM113"/>
  <c r="AD113"/>
  <c r="AN112"/>
  <c r="AM112"/>
  <c r="AD112"/>
  <c r="AN111"/>
  <c r="AM111"/>
  <c r="AD111"/>
  <c r="AO110"/>
  <c r="AN110"/>
  <c r="AP110" s="1"/>
  <c r="AM110"/>
  <c r="AD110"/>
  <c r="AN109"/>
  <c r="AM109"/>
  <c r="T109"/>
  <c r="AN108"/>
  <c r="AM108"/>
  <c r="T108"/>
  <c r="AN107"/>
  <c r="AM107"/>
  <c r="T107"/>
  <c r="T106"/>
  <c r="AN105"/>
  <c r="AM105"/>
  <c r="T105"/>
  <c r="AN104"/>
  <c r="AM104"/>
  <c r="T104"/>
  <c r="T103"/>
  <c r="AN102"/>
  <c r="AM102"/>
  <c r="T102"/>
  <c r="AN101"/>
  <c r="AM101"/>
  <c r="T101"/>
  <c r="AN100"/>
  <c r="AM100"/>
  <c r="AN99"/>
  <c r="AM99"/>
  <c r="AN98"/>
  <c r="AM98"/>
  <c r="AP97"/>
  <c r="AN97"/>
  <c r="AO97" s="1"/>
  <c r="AM97"/>
  <c r="T97"/>
  <c r="AN96"/>
  <c r="AP96" s="1"/>
  <c r="AM96"/>
  <c r="AO96" s="1"/>
  <c r="T95"/>
  <c r="T94"/>
  <c r="T93"/>
  <c r="AN92"/>
  <c r="AM92"/>
  <c r="T92"/>
  <c r="AP91"/>
  <c r="AO91"/>
  <c r="AN91"/>
  <c r="AM91"/>
  <c r="T91"/>
  <c r="AO90"/>
  <c r="AO89"/>
  <c r="AO88"/>
  <c r="B88"/>
  <c r="AO87"/>
  <c r="B87"/>
  <c r="AO86"/>
  <c r="B86"/>
  <c r="AO85"/>
  <c r="B85"/>
  <c r="AO84"/>
  <c r="AO83"/>
  <c r="AO82"/>
  <c r="Y81"/>
  <c r="Y80"/>
  <c r="Y79"/>
  <c r="Y78"/>
  <c r="Y77"/>
  <c r="Y76"/>
  <c r="AN75"/>
  <c r="AM75"/>
  <c r="AJ75"/>
  <c r="AI75"/>
  <c r="AH75"/>
  <c r="AN74"/>
  <c r="AM74"/>
  <c r="AJ74"/>
  <c r="AI74"/>
  <c r="AH74"/>
  <c r="AN73"/>
  <c r="AM73"/>
  <c r="AJ73"/>
  <c r="AI73"/>
  <c r="AH73"/>
  <c r="AO72"/>
  <c r="AN72"/>
  <c r="AP72" s="1"/>
  <c r="AM72"/>
  <c r="AJ72"/>
  <c r="AI72"/>
  <c r="AH72"/>
  <c r="AN71"/>
  <c r="AM71"/>
  <c r="AJ71"/>
  <c r="AI71"/>
  <c r="AH71"/>
  <c r="AN70"/>
  <c r="AM70"/>
  <c r="AJ70"/>
  <c r="AI70"/>
  <c r="AH70"/>
  <c r="AN69"/>
  <c r="AM69"/>
  <c r="AJ69"/>
  <c r="AI69"/>
  <c r="AH69"/>
  <c r="AP68"/>
  <c r="AN68"/>
  <c r="AM68"/>
  <c r="AO68" s="1"/>
  <c r="AH68"/>
  <c r="AN67"/>
  <c r="AM67"/>
  <c r="AD67"/>
  <c r="B67"/>
  <c r="AN66"/>
  <c r="AM66"/>
  <c r="AD66"/>
  <c r="B66"/>
  <c r="AN65"/>
  <c r="AM65"/>
  <c r="AD65"/>
  <c r="B65"/>
  <c r="AN64"/>
  <c r="AM64"/>
  <c r="AD64"/>
  <c r="B64"/>
  <c r="AN63"/>
  <c r="AM63"/>
  <c r="B63"/>
  <c r="AP62"/>
  <c r="AN62"/>
  <c r="AM62"/>
  <c r="AO62" s="1"/>
  <c r="AD62"/>
  <c r="B62"/>
  <c r="AN61"/>
  <c r="AM61"/>
  <c r="AD61"/>
  <c r="B61"/>
  <c r="AN60"/>
  <c r="AM60"/>
  <c r="AD60"/>
  <c r="B60"/>
  <c r="AN59"/>
  <c r="AM59"/>
  <c r="AD59"/>
  <c r="B59"/>
  <c r="AN58"/>
  <c r="AM58"/>
  <c r="AD58"/>
  <c r="B58"/>
  <c r="AN57"/>
  <c r="AM57"/>
  <c r="B57"/>
  <c r="AN56"/>
  <c r="AP56" s="1"/>
  <c r="AM56"/>
  <c r="AO56" s="1"/>
  <c r="AD56"/>
  <c r="B56"/>
  <c r="AN55"/>
  <c r="AM55"/>
  <c r="AD55"/>
  <c r="B55"/>
  <c r="AN54"/>
  <c r="AM54"/>
  <c r="AD54"/>
  <c r="B54"/>
  <c r="AN53"/>
  <c r="AM53"/>
  <c r="AD53"/>
  <c r="B53"/>
  <c r="AN52"/>
  <c r="AM52"/>
  <c r="AD52"/>
  <c r="B52"/>
  <c r="AN51"/>
  <c r="AM51"/>
  <c r="B51"/>
  <c r="AO50"/>
  <c r="AN50"/>
  <c r="AP50" s="1"/>
  <c r="AM50"/>
  <c r="AD50"/>
  <c r="B50"/>
  <c r="B49"/>
  <c r="B48"/>
  <c r="B47"/>
  <c r="B46"/>
  <c r="B45"/>
  <c r="B44"/>
  <c r="B43"/>
  <c r="B42"/>
  <c r="B41"/>
  <c r="AN40"/>
  <c r="AP40" s="1"/>
  <c r="AM40"/>
  <c r="AO40" s="1"/>
  <c r="AH40"/>
  <c r="AO39"/>
  <c r="AN39"/>
  <c r="AP39" s="1"/>
  <c r="AM39"/>
  <c r="AO38"/>
  <c r="AN38"/>
  <c r="AP38" s="1"/>
  <c r="AM38"/>
  <c r="AH38"/>
  <c r="AP37"/>
  <c r="AO37"/>
  <c r="AN37"/>
  <c r="AM37"/>
  <c r="AH37"/>
  <c r="AN36"/>
  <c r="AM36"/>
  <c r="B36"/>
  <c r="AN35"/>
  <c r="AM35"/>
  <c r="B35"/>
  <c r="AO34"/>
  <c r="AN34"/>
  <c r="AP34" s="1"/>
  <c r="AM34"/>
  <c r="B34"/>
  <c r="B33"/>
  <c r="B32"/>
  <c r="B31"/>
  <c r="B30"/>
  <c r="B29"/>
  <c r="B28"/>
  <c r="B27"/>
  <c r="B26"/>
  <c r="B25"/>
  <c r="AN24"/>
  <c r="AM24"/>
  <c r="Y24"/>
  <c r="B24"/>
  <c r="AN23"/>
  <c r="AM23"/>
  <c r="Y23"/>
  <c r="B23"/>
  <c r="AN22"/>
  <c r="AM22"/>
  <c r="Y22"/>
  <c r="B22"/>
  <c r="AN21"/>
  <c r="AM21"/>
  <c r="B21"/>
  <c r="AN20"/>
  <c r="AM20"/>
  <c r="Y20"/>
  <c r="B20"/>
  <c r="AN19"/>
  <c r="AM19"/>
  <c r="Y19"/>
  <c r="B19"/>
  <c r="AN18"/>
  <c r="AM18"/>
  <c r="Y18"/>
  <c r="B18"/>
  <c r="AN17"/>
  <c r="AM17"/>
  <c r="Y17"/>
  <c r="B17"/>
  <c r="AN16"/>
  <c r="AM16"/>
  <c r="Y16"/>
  <c r="B16"/>
  <c r="AN15"/>
  <c r="AM15"/>
  <c r="B15"/>
  <c r="AN14"/>
  <c r="AM14"/>
  <c r="Y14"/>
  <c r="B14"/>
  <c r="AO13"/>
  <c r="AN13"/>
  <c r="AP13" s="1"/>
  <c r="AM13"/>
  <c r="Y13"/>
  <c r="B13"/>
  <c r="AN12"/>
  <c r="AM12"/>
  <c r="B12"/>
  <c r="AN11"/>
  <c r="AM11"/>
  <c r="B11"/>
  <c r="AN10"/>
  <c r="AM10"/>
  <c r="B10"/>
  <c r="AN9"/>
  <c r="AM9"/>
  <c r="B9"/>
  <c r="AN8"/>
  <c r="AM8"/>
  <c r="B8"/>
  <c r="AN7"/>
  <c r="AM7"/>
  <c r="Y7"/>
  <c r="B7"/>
  <c r="AN6"/>
  <c r="AM6"/>
  <c r="Y6"/>
  <c r="B6"/>
  <c r="AN5"/>
  <c r="AM5"/>
  <c r="Y5"/>
  <c r="B5"/>
  <c r="AN4"/>
  <c r="AM4"/>
  <c r="Y4"/>
  <c r="B4"/>
  <c r="AP3"/>
  <c r="AO3"/>
  <c r="AN3"/>
  <c r="AM3"/>
  <c r="B3"/>
  <c r="AP2"/>
  <c r="AO2"/>
  <c r="B2"/>
</calcChain>
</file>

<file path=xl/comments1.xml><?xml version="1.0" encoding="utf-8"?>
<comments xmlns="http://schemas.openxmlformats.org/spreadsheetml/2006/main">
  <authors>
    <author>HarveyMichele</author>
  </authors>
  <commentList>
    <comment ref="AR477" authorId="0">
      <text>
        <r>
          <rPr>
            <b/>
            <sz val="9"/>
            <color rgb="FF000000"/>
            <rFont val="Tahoma"/>
            <family val="2"/>
          </rPr>
          <t>HarveyMichele:</t>
        </r>
        <r>
          <rPr>
            <sz val="9"/>
            <color rgb="FF000000"/>
            <rFont val="Tahoma"/>
            <family val="2"/>
          </rPr>
          <t xml:space="preserve">
</t>
        </r>
        <r>
          <rPr>
            <sz val="9"/>
            <color rgb="FF000000"/>
            <rFont val="Tahoma"/>
            <family val="2"/>
          </rPr>
          <t>can you say what the modern, historical biocides were??</t>
        </r>
      </text>
    </comment>
  </commentList>
</comments>
</file>

<file path=xl/sharedStrings.xml><?xml version="1.0" encoding="utf-8"?>
<sst xmlns="http://schemas.openxmlformats.org/spreadsheetml/2006/main" count="20486" uniqueCount="871">
  <si>
    <t>a. Short citation </t>
  </si>
  <si>
    <t>Year</t>
  </si>
  <si>
    <t>Contaminant Group</t>
  </si>
  <si>
    <t>Contaminant type</t>
  </si>
  <si>
    <t>CAS No</t>
  </si>
  <si>
    <t>Common/Chemical name</t>
  </si>
  <si>
    <t>Contaminant (reported)</t>
  </si>
  <si>
    <t>Genus</t>
  </si>
  <si>
    <t>Species name</t>
  </si>
  <si>
    <t>Life stage</t>
  </si>
  <si>
    <t>Exposure Type</t>
  </si>
  <si>
    <t>Medium</t>
  </si>
  <si>
    <t>Temperature</t>
  </si>
  <si>
    <t>pH</t>
  </si>
  <si>
    <t>Salinity</t>
  </si>
  <si>
    <t>Test Location</t>
  </si>
  <si>
    <t>Number of doses</t>
  </si>
  <si>
    <t>Exposure Conc. of Contaminant</t>
  </si>
  <si>
    <t xml:space="preserve">Unit Exp. Conc. </t>
  </si>
  <si>
    <t>Standardised Exp. conc. (standardised; ug/l)</t>
  </si>
  <si>
    <t xml:space="preserve">Unit Standardised Conc. </t>
  </si>
  <si>
    <t>Study Duration (reported days)</t>
  </si>
  <si>
    <t>Exposure duration (reported)</t>
  </si>
  <si>
    <t>Exposure duration Units (Reported)</t>
  </si>
  <si>
    <t>Exposure duration (days)</t>
  </si>
  <si>
    <t>Effect group</t>
  </si>
  <si>
    <t>Effect Measurement</t>
  </si>
  <si>
    <t>Endpoint</t>
  </si>
  <si>
    <t>Response Site  </t>
  </si>
  <si>
    <t>Effect Conc (reported)</t>
  </si>
  <si>
    <t>MIN Effect Conc (Min) reported</t>
  </si>
  <si>
    <t>MAX Effect Conc (max) reported</t>
  </si>
  <si>
    <t>Unit (Effect Conc reported)</t>
  </si>
  <si>
    <t>Effect Conc (ug/l) standardised</t>
  </si>
  <si>
    <t>MIN Effect Conc (Min)(ug/l) standardised</t>
  </si>
  <si>
    <t>MAX Effect Conc (max) (ug/l) standardised</t>
  </si>
  <si>
    <t>ug/l standardised</t>
  </si>
  <si>
    <t>Mortality (%) reported</t>
  </si>
  <si>
    <t>Ranked mortality</t>
  </si>
  <si>
    <t>Resistance (equivalent)</t>
  </si>
  <si>
    <t>Worst case ranked mortality</t>
  </si>
  <si>
    <t>Resitance (score)</t>
  </si>
  <si>
    <t>Study type</t>
  </si>
  <si>
    <t>Summary of Evidence (narrative)</t>
  </si>
  <si>
    <t>Notes</t>
  </si>
  <si>
    <t>Quality of Evidence</t>
  </si>
  <si>
    <t>Applicability</t>
  </si>
  <si>
    <t>Include/exclude</t>
  </si>
  <si>
    <t>Alla et al., 2006</t>
  </si>
  <si>
    <t>Mixtures</t>
  </si>
  <si>
    <t>Wastewater discharge</t>
  </si>
  <si>
    <t>Nereis</t>
  </si>
  <si>
    <t>Nereis diversicolor</t>
  </si>
  <si>
    <t>Adults &amp; Juveniles</t>
  </si>
  <si>
    <t>Environmental</t>
  </si>
  <si>
    <t>Salt water</t>
  </si>
  <si>
    <t>21.8 -21.98</t>
  </si>
  <si>
    <t>7.57-7.7</t>
  </si>
  <si>
    <t>33.8-36.6</t>
  </si>
  <si>
    <t>Field</t>
  </si>
  <si>
    <t>N/A</t>
  </si>
  <si>
    <t>Year(s)</t>
  </si>
  <si>
    <t>Population</t>
  </si>
  <si>
    <t>Biomass</t>
  </si>
  <si>
    <t>Sublethal</t>
  </si>
  <si>
    <t>High</t>
  </si>
  <si>
    <t>Field (Obs)</t>
  </si>
  <si>
    <t>Alla et al. (2006) investigated the changes in Nereis diversicolor populations in response to reduced wastewater discharge into the polluted estuary of Oued Souss, Bay of Agadir, Morocco. Field observations were carried out from January 2002 to December 2003. The estuary had been subjected to wastewater discharges for a long period of time, but the installation of a domestic and industrial wastewater purification plant ended the discharges. Since the end of the wastewater discharge into the estuary, there had been ecological changes. Data analysis showed significant differences in populations of Nereis diversicolor before and after the end of wastewater discharges. During the wastewater discharge period (2002), Nereis diversicolor had a population mean annual density of 1,992 ind m-2 and a mean annual biomass of 75.52 g DW m-2. However, after the end of discharges (2003), the population density and biomass of Nereis diversicolor decreased significantly with averages of 740  ind m-2 and 14.16 g DW m-2, respectively. </t>
  </si>
  <si>
    <t>H</t>
  </si>
  <si>
    <t>M</t>
  </si>
  <si>
    <t>Alla et al., 2006b</t>
  </si>
  <si>
    <t>Metals</t>
  </si>
  <si>
    <t>Metals &amp; their compounds</t>
  </si>
  <si>
    <t>Copper</t>
  </si>
  <si>
    <t>Adult</t>
  </si>
  <si>
    <t>Static</t>
  </si>
  <si>
    <t xml:space="preserve">Artificial seawater </t>
  </si>
  <si>
    <t>Lab</t>
  </si>
  <si>
    <t>μM</t>
  </si>
  <si>
    <t>Hour(s)</t>
  </si>
  <si>
    <t>&lt;5</t>
  </si>
  <si>
    <t>Mortality</t>
  </si>
  <si>
    <t>NR-LETH</t>
  </si>
  <si>
    <t>Worms from clean site</t>
  </si>
  <si>
    <t>NR-ZERO</t>
  </si>
  <si>
    <t>LT50</t>
  </si>
  <si>
    <t>Worms from contaminated site</t>
  </si>
  <si>
    <t>Zinc</t>
  </si>
  <si>
    <t>Alla et al. (2006b) investigated the toxicity of copper and zinc on Nereis diversicolor individuals from a contaminated site and from a relatively clean site. No mortality occurred in either population at the two lowest tested copper concentrations (0.316 and 1.00 μM Cu). At the highest tested concentration of copper (8 μM), worms from the contaminated site had an LT50 of 25 hours, however, worms from the relatively clean site had 100% mortality. No mortality occurred for worms from the contaminated site at the two lowest tested zinc concentrations (100 and 178 μM Zn). However, LT50s of 93.11 and 48.42 hours were established for worms from the clean site. The LT50s were significantly higher for worms from the contaminated site than those from the clean site at the highest tested concentrations of zinc (316.0, 562.0, 800.0 μM Zn).</t>
  </si>
  <si>
    <t>Allen et al., 2007</t>
  </si>
  <si>
    <t>Pesticide/Biocide</t>
  </si>
  <si>
    <t>Parasiticide</t>
  </si>
  <si>
    <t>70288-86-7</t>
  </si>
  <si>
    <t>Ivermectin</t>
  </si>
  <si>
    <t>Arenicola</t>
  </si>
  <si>
    <t>Arenicola marina</t>
  </si>
  <si>
    <t>Sediment</t>
  </si>
  <si>
    <t>Seawater</t>
  </si>
  <si>
    <t>15±2</t>
  </si>
  <si>
    <t>7.5-8.5</t>
  </si>
  <si>
    <t>30±4</t>
  </si>
  <si>
    <t>2 to 44</t>
  </si>
  <si>
    <t xml:space="preserve">μg/kg </t>
  </si>
  <si>
    <t>Day(s)</t>
  </si>
  <si>
    <t>Behaviour</t>
  </si>
  <si>
    <t>Feeding</t>
  </si>
  <si>
    <t>NOEC</t>
  </si>
  <si>
    <t>Test 1</t>
  </si>
  <si>
    <t>LOEC</t>
  </si>
  <si>
    <t>EC50</t>
  </si>
  <si>
    <t>Test 2</t>
  </si>
  <si>
    <t>0.5 to 8</t>
  </si>
  <si>
    <t>&lt;0.5</t>
  </si>
  <si>
    <t>μg/kg</t>
  </si>
  <si>
    <t>LC50</t>
  </si>
  <si>
    <t xml:space="preserve">Allen et al. (2007) investigated the toxicity of ivermectin (IVM) on Arenicola marina, during acute and chronic exposure experiments. The effects of exposure time on the survival and casting rate were investigated. Arenicola marina were exposed to ivermectin for either 10 days for acute toxicity testing or for 100 days of chronic testing. The test concentrations reported are nominal and expressed as ug IVM/kg wet sediment. Ivermectin concentrations for the 10-day acute tests ranged from 2 to 44 ug IVM/kg wet sediment. For the 100-day test, concentrations ranged from 0.5 to 8 ug IVM/kg wet sediment. 
In the acute toxicity testing, ivermectin had a significant effect on the survival of the lugworms; the 10-day LC50 was 17.9 ug IVM/kg wet sediment in Test 1 and 14.8 ug IVM/kg wet sediment in Test 2. In addition, the mean daily casting rates declined with increasing Ivermectin concentration. In Test 1, the 10-day LOEC and NOEC were 5.0 and 3.0 ug IVM/kg respectively and the 10-day EC50 was 6.5 ug IVM/kg. In Test 2, the casting LOEC and NOEC were 4.0 and 2.0 ug IVM/kg respectively and the 10-day EC50 was 5.5 ug IVM/kg. 
In the chronic tests, the control survival in the A. marina long-term test was 100%. However, the exposed lungworms had a 100-day LC50 of 6.8 ug IVM/kg. The mean casting rate was significantly reduced at all concentrations, with a LOEC of 0.5 ug IVM/kg and a NOEC of &lt;0.5 ug IVM/kg. The 100-day EC50 for casting was calculated at 7.4 ug IVM/kg. </t>
  </si>
  <si>
    <t>Amiard et al., 1985</t>
  </si>
  <si>
    <t>Cadmium</t>
  </si>
  <si>
    <t>Cadmium chloride (CdCl2)</t>
  </si>
  <si>
    <t>Not reported</t>
  </si>
  <si>
    <t>Renewal</t>
  </si>
  <si>
    <t>mg/l</t>
  </si>
  <si>
    <t>ug/l</t>
  </si>
  <si>
    <t>Copper chloride (CuCl2)</t>
  </si>
  <si>
    <t>Data retrieved from ECOTOX. Original source text not accessible.</t>
  </si>
  <si>
    <t>Lead</t>
  </si>
  <si>
    <t>Nitric acid, Lead (2+) salt (2:1)</t>
  </si>
  <si>
    <t>&gt;100</t>
  </si>
  <si>
    <t>&gt;100,000</t>
  </si>
  <si>
    <t>Zinc chloride (ZnCl2)</t>
  </si>
  <si>
    <t>Bat &amp; Raffaelli, 1998</t>
  </si>
  <si>
    <t>10108-64-2</t>
  </si>
  <si>
    <t>Cadmium chloride</t>
  </si>
  <si>
    <t>9±1</t>
  </si>
  <si>
    <t>7.33±0.25</t>
  </si>
  <si>
    <t>32±1</t>
  </si>
  <si>
    <t>&lt;0.02, 9, 25, 48, 76</t>
  </si>
  <si>
    <r>
      <t>μg g</t>
    </r>
    <r>
      <rPr>
        <sz val="12"/>
        <color theme="1"/>
        <rFont val="Calibri"/>
        <family val="2"/>
        <scheme val="minor"/>
      </rPr>
      <t>-1</t>
    </r>
    <r>
      <rPr>
        <sz val="12"/>
        <color theme="1"/>
        <rFont val="Calibri"/>
        <family val="2"/>
        <scheme val="minor"/>
      </rPr>
      <t/>
    </r>
  </si>
  <si>
    <t>μg</t>
  </si>
  <si>
    <t>Number of casts</t>
  </si>
  <si>
    <t>Size of casts</t>
  </si>
  <si>
    <r>
      <t>μg g</t>
    </r>
    <r>
      <rPr>
        <sz val="12"/>
        <color theme="1"/>
        <rFont val="Calibri"/>
        <family val="2"/>
        <scheme val="minor"/>
      </rPr>
      <t>-1</t>
    </r>
  </si>
  <si>
    <t>Emergence from sediment</t>
  </si>
  <si>
    <t>7758-99-8</t>
  </si>
  <si>
    <t xml:space="preserve">
Copper sulfate pentahydrate</t>
  </si>
  <si>
    <t>1.7, 7, 14, 43, 87</t>
  </si>
  <si>
    <t>7446-20-0</t>
  </si>
  <si>
    <t>Zinc sulfate heptahydrate</t>
  </si>
  <si>
    <t>6.5, 23, 52, 73, 101</t>
  </si>
  <si>
    <t>μg g-1</t>
  </si>
  <si>
    <t>&lt;0.02</t>
  </si>
  <si>
    <t>Bat &amp; Raffaelli (1998) investigated the toxicity of copper, zinc, and cadmium on the survival, emergence from sediment, number of casts and cast size (weight) of Arenicola, through 10-day sediment toxicity tests. Lungworms were exposed to sediments containing copper (1.7, 7, 14, 43, and 87 μg/g), zinc (6.5, 23, 52, 73, and 101 μg/g) or cadmium (&lt;0.02, 9, 25, 48, and 76 μg/g) for ten days. All control lugworms survived. However, the mortality of lugworms exposed to metals increased with increasing concentration. No mortalities occurred at concentrations of less than 7 μg g-1 copper, 23 μg g-1 zinc and 9 μg g-1 cadmium. However, 100% mortality occurred at the highest tested concentrations of copper, zinc and cadmium 87, 101 and 76 μg/g, respectively. Analyses showed copper to be more toxic to lugworms than zinc or cadmium.  The 10-day LC50values were 20, 50, and 35 μg/g, Cu, Zn and Cd, respectively. All the Arenicola in the control sediment burrowed within 15 minutes of the start of the experiment and did not emerge throughout the bioassay. However, those exposed to contaminated sediment appeared.  The lugworms were able to burrow in sediment at concentrations of less than 14 μg/g Cu, 52 μg/g Zn, and 25 μg/g Cd . The number of casts in the control sediments was significantly different to the number from contaminated sediments, with significance increasing with concentration. At the higher concentrations of the metals, the size of the casts was reduced compared to those in the control sediment.</t>
  </si>
  <si>
    <t>Bat et al., 2001</t>
  </si>
  <si>
    <t>Hediste</t>
  </si>
  <si>
    <t>Hediste diversicolor</t>
  </si>
  <si>
    <t>Fresh water</t>
  </si>
  <si>
    <t>mg/L</t>
  </si>
  <si>
    <t>20-30mm in length, 125-250mg in weight</t>
  </si>
  <si>
    <t>55-70mm in length, 250-500mg in weight</t>
  </si>
  <si>
    <t xml:space="preserve">Bat et al. (2001) investigated the acute toxicity of zinc and lead to the polychaete Hediste diversicolor. Polychaetes of two size classes (20-30 mm in length, 125-250 mg in weight and 55-70 mm in length, 250-500 mg in weight) were exposed to a range of concentrations of the metals during 10-day and 28-day static bioassays. Mortality of the polychaetes increased with increasing concentration of the metals., Zzinc was found to be more toxic than lead and smaller polychaetes were found to be more sensitive than larger polychaetes. For the 10-day bioassays, the LC50 values of small worms were 25,000 ug/l for zinc and 48,000 ug/l for lead., The larger worms had LC50 values of  35,000 ug/l for zinc and 65,000 ug/l for lead.  For In the 28-day bioassays, the LC50 values of small worms were 9,000 ug/l for zinc and 19,000 ug/l for lead, while the larger worms had 28-day LC50 values of 18,000 ug/l for zinc and 28,000 ug/l for lead. </t>
  </si>
  <si>
    <t>Beaumont et al., 1989</t>
  </si>
  <si>
    <t>Organometals</t>
  </si>
  <si>
    <t>Organotin</t>
  </si>
  <si>
    <t>Tributyltin (TBT)</t>
  </si>
  <si>
    <t>Tributylstannane</t>
  </si>
  <si>
    <t xml:space="preserve">Leaching </t>
  </si>
  <si>
    <t>12 to 19</t>
  </si>
  <si>
    <t>0.06 to 0.17</t>
  </si>
  <si>
    <t>Week(s)</t>
  </si>
  <si>
    <t>NS</t>
  </si>
  <si>
    <t xml:space="preserve">Unspecified </t>
  </si>
  <si>
    <t>Microcosms</t>
  </si>
  <si>
    <t xml:space="preserve">Beaumont et al. (1989) conducted a four-month microcosm experiment to investigate the toxicity of tributyl tin (TBT) on marine organisms. The setup contained a series of sandy-substrate flow through microcosms containing two bivalve species (Cerastoderma edule and Scrobicularia plana), two polychaete species (Nereis diversicolor and Cirratulus cirratus), a crustacean (Corophium volutator) and a gastropod (Littorina littorea). TBT was introduced into three microcosms at high (1-3 ug/l) and three at low (0.06-0.17 ug/l) concentrations. High mortalities of Nereis diversicolor were recorded in all microcosms including the control. In the control and low-level TBT treatments, up to 16 species of non-introduced invertebrates were found, whereas, in the high TBT treatments, only two additional juvenile bivalves were observed. Non-introduced Nereis diversicolor, Arenicola marina and Eteone sp occurred in the low-level TBT and the control treatments but not in the high-level TBT treatments. </t>
  </si>
  <si>
    <t>0.86 to 2.97</t>
  </si>
  <si>
    <t>Juvenile</t>
  </si>
  <si>
    <t>Abundance</t>
  </si>
  <si>
    <t>Sandy-Substrate Microcosm Studies on Tributyltin (TBT) Toxicity to Marine Organisms</t>
  </si>
  <si>
    <t>Eteone</t>
  </si>
  <si>
    <t>Eteone sp</t>
  </si>
  <si>
    <t>Bergayou et al., 2019</t>
  </si>
  <si>
    <t>Wastewater</t>
  </si>
  <si>
    <t>Field natural</t>
  </si>
  <si>
    <t>Bergayou et al. (2019) observed the changes to an estuarine ecosystem following the cessation of wastewater discharge. Three campaigns were undertaken, two were carried out while the estuary was receiving wastewater discharge in 2001 and 2002, and one campaign was carried out after the cessation of the pollution in 2003. During the period when the ecosystem received wastewater discharge the intertidal macrobenthic fauna composition was similar, with Hydrobia ulvae as the dominant species, followed by Hediste diversicolor and Scrobicularia plana in decreasing order. After the termination of wastewater discharge, the number of individuals was significantly higher than in the period when the ecosystem received wastewater. In 2003, the dominance of species was Hediste diversicolor, followed by Hydrobia ulvae, Cerastoderma edule, and Scrobicularia plana in decreasing order. However, Mollusca were dominant both before and after the end of wastewater discharge, followed by Annelids and Crustaceans. The species richness was higher in 2003 following the end of the wastewater discharges, with 22 species instead of 14. In 2001 and 2002, Lanice conchilega and Nephtys hombergii were not reported, however, both species were reported in 2003. The total abundance percentage of Hediste diversicolor increased from 21% and 12% in 2001 and 2002, respectively to 28% in 2003.</t>
  </si>
  <si>
    <t>Lanice</t>
  </si>
  <si>
    <t>Lanice conchilega</t>
  </si>
  <si>
    <t>Nephtys</t>
  </si>
  <si>
    <t>Nephtys hombergii</t>
  </si>
  <si>
    <t>Bonnard et al., 2009</t>
  </si>
  <si>
    <t>Nitric acid, Copper(2+) salt</t>
  </si>
  <si>
    <t>Artificial seawater</t>
  </si>
  <si>
    <t>0.25, 50, 100, 150</t>
  </si>
  <si>
    <t>Burrowing behavior, burrowing length</t>
  </si>
  <si>
    <t>Bonnard et al. (2009) observed the effects of copper on the burrowing behaviour of the polychaete Nereis diversicolor and the bivalve Scrobicularia plana. The organisms were exposed for four days to copper at concentrations ranging from 25 to 150 ug/l. At the end of the exposure period, the organisms were subjected to burrowing tests after 1 and 2 days. Burrowing rates were significantly negatively influenced by copper exposure in both the polychaete and the clam the when compared to the controls.</t>
  </si>
  <si>
    <t>Effects of Copper on the Burrowing Behavior of Estuarine and Coastal Invertebrates, the Polychaete Nereis diversicolor and the Bivalve Scrobicularia plana</t>
  </si>
  <si>
    <t>Growth</t>
  </si>
  <si>
    <t>Weight</t>
  </si>
  <si>
    <t>Whole organism</t>
  </si>
  <si>
    <t>Bryan &amp; Hummerstone, 1973</t>
  </si>
  <si>
    <t>ug/ml</t>
  </si>
  <si>
    <t>ug/L</t>
  </si>
  <si>
    <t>Worms from uncontaminated site</t>
  </si>
  <si>
    <t>Unspecified</t>
  </si>
  <si>
    <t>2-Hydroxy-1,2,3-propanetricartoxylic acid, Copper(2+)salt (1:2)</t>
  </si>
  <si>
    <t xml:space="preserve">Bryan &amp; Hummerstone (1973) investigated the adaptations of the polychaete Nereis diversicolor to estuarine sediments containing high concentrations of zinc and cadmium. Worms from uncontaminated estuaries and worms from metal-contaminated estuaries were exposed to various concentrations of zinc (1, 2.5, 5, 10, 25, 100, 250 ug/ml) or cadmium (1, 2.5, 10, 25, 100 ug/ml) for up to 34 days to determine the time of survival at different concentrations. The worms from the contaminated sites had higher survival times than those from the uncontaminated sites. The 96-hour LC50 values for the uncontaminated worms exposed to zinc were 55 ug/ml, whereas the worms from the contaminated sites had 96-hour LC50 values of 94 ug/ml. W For worms from the uncontaminated sites experienced, 100% mortality occurred in the 250, 100 and 25 ug/ml zinc treatments after 24, 48 and 382 hours of exposure, and  100% mortality occurred in the 25 and 100 ug/ml cadmium treatments after 406 and 233 hours, respectively.  </t>
  </si>
  <si>
    <t>Sulfuric acid, Zinc salt (1:1)</t>
  </si>
  <si>
    <t>7.7 ± 0.1</t>
  </si>
  <si>
    <t>1, 2.5, 5</t>
  </si>
  <si>
    <t>1000, 2500, 5000</t>
  </si>
  <si>
    <t>7.05-7.8</t>
  </si>
  <si>
    <t>10, 25, 100, 250</t>
  </si>
  <si>
    <t>10,000, 25,000, 100,000, 250,000</t>
  </si>
  <si>
    <t>5, 10, 25</t>
  </si>
  <si>
    <t>5000, 10,000, 25,000</t>
  </si>
  <si>
    <t>Bryant et al., 1984</t>
  </si>
  <si>
    <t>Chromium</t>
  </si>
  <si>
    <t>Chromic acid dipotassium salt</t>
  </si>
  <si>
    <t>2, 4, 8, 16, 32, 64, 128</t>
  </si>
  <si>
    <t>ppm</t>
  </si>
  <si>
    <t>2000, 4000, 8000, 16000, 32000, 64000, 128000</t>
  </si>
  <si>
    <t xml:space="preserve">Bryant et al. (1984) investigated the acute toxicity of chromium to  three  estuarine species (Corophium volutator, Macoma balthica, Nereis diversicolor) at different temperatures (5, 10, and 15 '°C)  and a range of salinities (5 to  40%), at time intervals of up to  384 hours4 h. Toxicity increased as temperature increased and as salinity decreased.  Nereis diversicolor were exposed to chromium concentrations of 2, 4, 8, 16, 32, 64, and 128 ppm (+ controls) and salinities of 5, 10, 15, 20, 25, 30, 35, and 40%. The 96-hour LC50 values ranged from 7.5 to 80 mg/l chromium depending on exposure temperature and salinity. </t>
  </si>
  <si>
    <t>Buffet et al., 2011</t>
  </si>
  <si>
    <t>Nitric acid, Copper(1+) salt</t>
  </si>
  <si>
    <t>Food consumption</t>
  </si>
  <si>
    <t>Nanoparticles</t>
  </si>
  <si>
    <t>Copper oxide (CuO)</t>
  </si>
  <si>
    <t xml:space="preserve">Buffet et al. (2011) investigated the effects of copper oxide nanoparticles on the behavioural and biochemical responses of Scrobicularia plana and Hediste diversicolor. The polychaetes were exposed to either 10 ug/l copper oxide nanoparticles, 10 ug/l dissolved copper or natural seawater only (control) for seven days. The feeding and burrowing behaviour of the polychaetes were assessed using 20 individuals from each treatment. After four days of exposure, the burrowing tests were carried out by placing the ragworms onto sediment and recording their positions every two minutes for 30 minutes. The feeding tests were carried out after seven days of exposure. The ragworms were exposed to Artemia salina larvae for an hour after which time the remaining larvae were collected and counted to establish a feeding rate per individual. The results from the burrowing test showed that the ragworms exposed to soluble copper had reduced burrowing times compared to the controls. However, no significant difference was seen between those exposed to the nanoparticles and the control. The feeding rate of the ragworms was not affected by either form of copper. </t>
  </si>
  <si>
    <t>Buffet et al., 2012</t>
  </si>
  <si>
    <t>1314-13-2</t>
  </si>
  <si>
    <t>Zinc oxide</t>
  </si>
  <si>
    <t>mg kg-1 sediment</t>
  </si>
  <si>
    <t>μg kg-1 sediment</t>
  </si>
  <si>
    <t>Burrowing</t>
  </si>
  <si>
    <t>Buffet et al. (2012) investigated the effects of zinc oxide nanoparticles in sediment on the feeding rate and burrowing behaviour of the ragworm Hediste diversicolor. Three treatments were conducted: in natural seawater only; diethylene glycol (DEG) alone, (at the same concentration as with NPs) and zinc oxide nanoparticles (3 mg/kg sediment) in DEG. The burrowing tests were carried out after eight days of exposure to one of the three treatments. Twenty ragworms were placed on sediment and their positions were recorded every two minutes for 30 min. The feeding rate of the ragworms was estimated following 11 days of exposure to the treatments. The feeding rate was established by calculating the number of Artemia salina larvae ingested per hour per individual. Exposure to zinc oxide nanoparticles reduced both the burrowing time and feeding rates of the ragworms.</t>
  </si>
  <si>
    <t xml:space="preserve">Feeding rate </t>
  </si>
  <si>
    <t>Buffet et al., 2013</t>
  </si>
  <si>
    <t>10031-43-3</t>
  </si>
  <si>
    <t>Copper nitrate</t>
  </si>
  <si>
    <t>Mesocosm</t>
  </si>
  <si>
    <t>μg/L</t>
  </si>
  <si>
    <t>1317-38-0</t>
  </si>
  <si>
    <t>Copper oxide</t>
  </si>
  <si>
    <t>Buffet et al. (2013) investigated the effects of copper oxide nanoparticles and copper nitrate on the feeding rate and burrowing behaviour of the ragworm Hediste diversicolor in environmentally realistic conditions in outdoor mesocosms. The burrowing and feeding rate tests were carried out after 7 and 14 days of exposure to 10 μg/l copper. Ragworm behavioural toxicity tests were carried out using a multi-freshwater biomonitor to record the ragworms movements over a 7-hour period. The feeding rate was established by calculating the number of Artemia salina larvae ingested per hour per individual. Exposure to copper oxide nanoparticles and copper nitrate significantly affected the burrowing behaviour and feeding rates of the ragworms following 14 days of exposure.</t>
  </si>
  <si>
    <t>Buffet et al., 2014</t>
  </si>
  <si>
    <t>7761-88-8</t>
  </si>
  <si>
    <t>Silver</t>
  </si>
  <si>
    <t>Silver nitrate</t>
  </si>
  <si>
    <t xml:space="preserve">Buffet et al. (2014) investigated the effects of silver nanoparticles and silver nitrate on the feeding rate and burrowing behaviour of the ragworm Hediste diversicolor and clam Scrobicularia plana in environmentally realistic conditions in outdoor mesocosms. The burrowing and feeding rate tests were carried out after 21 and 14 days of exposure to silver at 10 μg/l. The feeding rate was established at day 14 by calculating the number of Artemia salina larvae ingested per hour per individual. The burrowing tests were carried out after 21 days of exposure. Ragworms were placed on to sediment surface and the number of burrowed individuals was recorded every two minutes for 30 min. The feeding rate of the ragworms was not affected by 10 μg/l of silver in either form (nanoparticulate or ionic); neither was burrowing affected by silver nanoparticles.  However, soluble silver significantly affected burrowing. </t>
  </si>
  <si>
    <t>7440-22-4</t>
  </si>
  <si>
    <t>Burlinson &amp; Lawrence, 2007</t>
  </si>
  <si>
    <t>Sulfuric acid copper(2+) salt (1:1)</t>
  </si>
  <si>
    <t xml:space="preserve">Burlinson &amp; Lawrence (2007) used acute and chronic toxicity tests to investigate the  temporal stability of a gradient in copper tolerance of  Hediste  diversicolor  from the Fal estuary, Cornwall, UK. The study used toxicity testing to verify  the existence of a gradient in tolerance along Reostronguet Creek. Ragworms were collected from five locations along the Fal estuary and exposed to 4 mg/l copper. , Tresults from the acute toxicity test showed that the Mylor Creek ragworms were more sensitive (LT50  86 hours) and the tolerance of Reostronguet Creek worms increased moving upstream from the mouth of the creek (LT50s 100–258 hours). Chronic toxicity testing was measured over 90 days of exposure at concentrations between 0.5 to 8 mg/l, using step-wise increases in concentration. Significant differences in tolerance were observed between populations. </t>
  </si>
  <si>
    <t>Rostronguet Creek populations R6</t>
  </si>
  <si>
    <t>Mylor Creek population F10</t>
  </si>
  <si>
    <t>Rostronguet Creek populations R1</t>
  </si>
  <si>
    <t>Rostronguet Creek populations R22a</t>
  </si>
  <si>
    <t>Rostronguet Creek populations R13</t>
  </si>
  <si>
    <t>Burlinson &amp; Lawrence, 2007b</t>
  </si>
  <si>
    <t>2007b</t>
  </si>
  <si>
    <t>17-18</t>
  </si>
  <si>
    <t>0.5, 0.7, 0.9, 1.1, 1.3, 1.5, 1.7, 1.9, 2.1, 2.3, 2.6, 2.9, 3.2, 3.6, 4</t>
  </si>
  <si>
    <t>Minute(s)</t>
  </si>
  <si>
    <t>Observed stress</t>
  </si>
  <si>
    <t xml:space="preserve">Burlinson &amp; Lawrence (2007b) investigated the effects of copper exposure on the behaviour of Hediste diversicolor. The ragworms were exposed to various concentrations of copper (0.1 to 4.8 mg/l) over 10-minute intervals to establish behaviours that were indicative of metal stress. The effect of copper on the frequency of different behaviours was recorded and the frequency of certain behaviours increased with the concentration of copper, such as head raising, digging, proboscis eversion and thrashing. </t>
  </si>
  <si>
    <t>1, 1.1, 1.3, 1.5, 1.7, 2.0, 2.3, 2.6, 3.0, 3.5</t>
  </si>
  <si>
    <t>0.1, 0.2, 0.4, 0.8, 1.6, 3.2, 4.8</t>
  </si>
  <si>
    <t>Behavioral changes, general</t>
  </si>
  <si>
    <t>&lt;400</t>
  </si>
  <si>
    <t>&lt;16.6667</t>
  </si>
  <si>
    <t>Campbell et al., 2014</t>
  </si>
  <si>
    <t>Copper sulfate</t>
  </si>
  <si>
    <t>Embryos</t>
  </si>
  <si>
    <t>12 ± 0.5</t>
  </si>
  <si>
    <t>Larvae</t>
  </si>
  <si>
    <t>Gametes</t>
  </si>
  <si>
    <t>Reproduction</t>
  </si>
  <si>
    <t>Fertilization</t>
  </si>
  <si>
    <t>Sperm</t>
  </si>
  <si>
    <t>0.2, 2, 20</t>
  </si>
  <si>
    <t>Sperm swimming velocity</t>
  </si>
  <si>
    <t xml:space="preserve">Campbell et al. (2014) investigated the effects of ocean acidification and copper toxicity on the early life stages of the polychaete Arenicloa marina. Sperm motility and velocity, fertilization success, and larval survival were assessed under the combined and singular effects of ocean acidification and copper exposure. 
For the sperm motility and velocity tests, Ssperm were exposed to copper at 0.2, 2 and 20μM at pH 8.28, 7.77 and 7.47 for ten minutes before being assessed for reductions in sperm swimming velocity and mobility. Individually, eExposure to copper or reduced seawater pH individually was observed to reduce  sperm swimming velocity.  Sperm swimming velocities were reduced at  2 and 20 μM copper in all three tested seawater pH.  Sperm motility was reduced by up to 4% by exposure to copper concentrations  of 2 and 20 μM. , A  reductions of 46% reduction in sperm motility werewas observed as a resultbecause  of the combined stressors of copper and reduced pH. 
For fertilization success, Mmale and female gametes were crossed under each of the experimental treatments (20 μM copper at pH 8.28 and 20 μM copper at pH 7.77) for 10 minutes to test fertilization success, before being washed and left to develop for 10 hours.  Fertilization success was calculated as the percentage of viable postfertilization stages recorded from the total number of oocytes scored.  Individually, exposure to copper or reduced seawater pH individually, significantly reduced fertilization success significantly. However, there was no further reduction in fertilization success uUnder the combined stress of copper and reduced pH, there was no further reduction in fertilization success.
For larval survival tests, fertilized eggs were exposed to each of the experimental treatments (20 μM copper at pH 8.28 and 20 μM copper at pH 7.77) for five days before being assessed for the developmental stage and viability were assessed.  Larval survival was calculated as the percentage of viable larvae from the postfertilization stages scored. Individually, Eexposure to copper or reduced seawater pH individually had no significant effect on larval survival. However, there was a strong significant interaction under  the combined stress of copper and reduced pH, there was a strong significant interaction, with a 24% reduction in larval survival after 5 days of exposure. </t>
  </si>
  <si>
    <t>Sperm motility</t>
  </si>
  <si>
    <t>Casado-Martinez et al., 2008</t>
  </si>
  <si>
    <t>Hydrocarbons (Pyrogenic)</t>
  </si>
  <si>
    <t>Polyaromatic hydrocarbons (PAHs)</t>
  </si>
  <si>
    <t>Environmental (Sediment)</t>
  </si>
  <si>
    <t>None</t>
  </si>
  <si>
    <t>Mercury</t>
  </si>
  <si>
    <t>Organic mercury</t>
  </si>
  <si>
    <t>Casado-Martinez et al. (2008) investigated the suitability of lugworms (Arenicola marina) to study the bioaccumulation potential of Hg, PCB and PAH compounds from dredged sediments in laboratory exposures. During the study the lugworms were exposed to numerous sediment samples from several harbours that are important fishing and shipping ports near major centres of population, and, in areas mainly affected by historic mining activities but also hosting several industrial activities. The concentrations of Hg in sediments ranged between 0.05 and more than 136 mg/kg k-1 dry weight. A significant correlation between lugworm mortality and Hg concentration in sediments was observed up to 80% mortality. However, as the control sediment showed, 15–20% mortality there was the potential that mortality could have been caused by other sediment conditions and not related to chemical stress. PAH and PCB sediment concentrations were not correlated with mortality.</t>
  </si>
  <si>
    <t>Polychlorinated biphenyls (PCBs)</t>
  </si>
  <si>
    <t>PCBs</t>
  </si>
  <si>
    <t>Catalano et al., 2012</t>
  </si>
  <si>
    <t>50-32-8</t>
  </si>
  <si>
    <t>benzo[a]pyrene</t>
  </si>
  <si>
    <t>18 ± 1</t>
  </si>
  <si>
    <t>0.1, 0.5</t>
  </si>
  <si>
    <t>100, 500</t>
  </si>
  <si>
    <t>&lt;10</t>
  </si>
  <si>
    <t>None (Sig)</t>
  </si>
  <si>
    <t>Catalano et al. (2012) investigated the suitability of Hediste diversicolor (Nereidae, Polychaete) to be considered a good candidate for evaluating PAH contamination. The study exposed ragworms to 100 and 500 μg/l benzo[a]pyrene for a period of 10 days. Mortality was less than 10% in the treatments and not influenced significantly by exposure. </t>
  </si>
  <si>
    <t>Collier &amp; Pinn, 1998</t>
  </si>
  <si>
    <t>11.8 ± 0.2</t>
  </si>
  <si>
    <t>6.75±0.05</t>
  </si>
  <si>
    <t>mg/m</t>
  </si>
  <si>
    <t>μg/m</t>
  </si>
  <si>
    <t xml:space="preserve">Collier &amp; Pinn (1998) investigated the impact of the sea lice treatment ivermectin on a benthic community. Hediste diversicolor and the other test species were exposed to ivermectin at concentrations of 0.8, 8.0, and 80 mg/m2 for a total of 21 days. Significant differences in the abundance and biomass of the benthic community were observed. As the concentration of ivermectin increased, the impacts on the benthic community changed more rapidly. Hediste diversicolor was reported to be the most sensitive of the species of those included in the experiment, as 8.0 mg/m2 ivermectin caused 100% mortality within 14 days. </t>
  </si>
  <si>
    <t>0.8, 8, 80</t>
  </si>
  <si>
    <t>800, 8000, 80000</t>
  </si>
  <si>
    <t>800, 8000, 80001</t>
  </si>
  <si>
    <t>Cong et al., 2011</t>
  </si>
  <si>
    <t>Ionic silver (Silver nitrate)</t>
  </si>
  <si>
    <t>1, 5, 10, 25, 50</t>
  </si>
  <si>
    <t>μg/g dry weight sediment</t>
  </si>
  <si>
    <t>Length</t>
  </si>
  <si>
    <t>Micron silver</t>
  </si>
  <si>
    <t>Nano silver</t>
  </si>
  <si>
    <t xml:space="preserve">Cong et al. (2011) investigated the  impact of nano-, micron- and ionic-silver exposure on the polychaete, Nereis diversicolor. Ragworms were exposed to nano-, micron- and ionic-silver via sediment contamination at 0, 1, 5, 10, 25, and 50 ug/g dry weight sediment. The eEffects on survival, growth, DNA damagedamage, and bioaccumulation were investigated. No concentration dependant mortality or growth effects were observed in any of the silver treatments. </t>
  </si>
  <si>
    <t>Cong et al., 2014</t>
  </si>
  <si>
    <t>5, 10, 25, 50, 100</t>
  </si>
  <si>
    <t>Cong et al. (2014) investigated the toxicity of silver nanoparticles (Ag NPs, 20 and 80 nm) and aqueous Ag (AgNO3 )   on the polychaete, Nereis diversicolor. Ragworms were exposed to silver via sediment contamination at 0, 5, 10, 25, 50, and 100ug/g dry weight sediment for 10 days. The eEffects on survival, burrowing behaviour, bioaccumulation, lysosomal membrane stability, and DNA damage were investigated. No concentration dependeant mortality was observed in any of the silver treatments. The burrowing tests were carried out after 10 days of exposure.; Ragworms were placed in beakers containing natural clean sediment and filtered seawater, and worm burrowing positions were recorded every 2 two minutes for 30 minutes and the time it  took for the worms to become fully buried was recorded. The burrowing time of worms exposed to  aqueous  silver was  comparable to the control. H, however, the burrowing time increased with higher exposure concentration.for  in worms exposed to silver nanoparticles, the burrowing time increased with higher exposure concentration. The form of silver significantly affected the burrowing time, and the exposure concentration had marginally significant effects on the burrowing time.</t>
  </si>
  <si>
    <t>&lt;6</t>
  </si>
  <si>
    <t>Conlan et al., 2004</t>
  </si>
  <si>
    <t>Sewage</t>
  </si>
  <si>
    <t>Aphelochaeta</t>
  </si>
  <si>
    <t>Aphelochaeta sp</t>
  </si>
  <si>
    <t xml:space="preserve">Conlan et al. (2004) studied the benthic changes during 10 years of organic enrichment at McMurdo Station, Antarctica. The study site had been enriched by sewage from the station and altered by hydrocarbons and heavy metals in an adjacent historic dumpsite. Benthic fauna samples were collected in six replicate cores by divers at eight sites, at 18 m depth for as many years as possible from 1988 to 1998. The results showed the communities along the station changed in accordance with the distance from the sewage outfall. Organic enrichment of the outfall community intensified in 1992 and within the year, the opportunistic polychaetes Aphelochaeta sp., Ophryotrocha notialis, Capitella perarmata, and Leitoscoloplos kerguelensis became dominant and the species evenness declined. </t>
  </si>
  <si>
    <t>Exclude</t>
  </si>
  <si>
    <t>Conti, 1987</t>
  </si>
  <si>
    <t>Carbomate</t>
  </si>
  <si>
    <t>63-25-2</t>
  </si>
  <si>
    <t>Carbaryl</t>
  </si>
  <si>
    <t xml:space="preserve">Organophosphate </t>
  </si>
  <si>
    <t>56-38-2 </t>
  </si>
  <si>
    <t>Parathion-ethyl</t>
  </si>
  <si>
    <t>Conti (1987) investigated the acute toxicity of three detergents and two insecticides in the lugworm, Arenicola marina. Two anionic detergents: sodium dodecyl benzene sulfonate, and sodium dodecyl sulfate; one non-ionic detergent: Triton X-100; one carbamate insecticide, Carbaryl, and one organophosphate insecticide, Parathion- ethyl were used. For each toxicity test, five dose levels and one control with 10 lugworms for each dose level and control were used. The LC50 values at 48 hours for the substances were determined by the probit analysis method (Bliss, 1935).  The 48-hour LC50s of the two anionic detergents were 15,200 ug/l for sodium dodecyl benzene sulfonate and 12,500 ug/l for sodium dodecylbenzenesulfonate. The 48-hour LC50 of the non-ionic detergent Triton X-100 was 15,200 ug/l and the 48-hour LC50s of the two pesticides were 2700 ug/l for parathion-ethyl and 7200 ug/l for carbaryl. </t>
  </si>
  <si>
    <t>Synthetics (Other)</t>
  </si>
  <si>
    <t>Surfactant</t>
  </si>
  <si>
    <t>151-21-3</t>
  </si>
  <si>
    <t>sodium dodecyl sulfate</t>
  </si>
  <si>
    <t>25155-30-0</t>
  </si>
  <si>
    <t>Sodium dodecylbenzenesulfonate</t>
  </si>
  <si>
    <t>9036-19-5</t>
  </si>
  <si>
    <t>Triton X-100</t>
  </si>
  <si>
    <t>Triton X-101</t>
  </si>
  <si>
    <t>Cozzari et al., 2015</t>
  </si>
  <si>
    <t>Bulk silver particles (&lt;250μm)</t>
  </si>
  <si>
    <t>10 ± 1</t>
  </si>
  <si>
    <t>2.5, 5, 10</t>
  </si>
  <si>
    <t>Silver nitrate (AgNO3)</t>
  </si>
  <si>
    <t>Silver nanoparticles (&lt;100nm)</t>
  </si>
  <si>
    <t>Cozzari et al. (2015) investigated the toxicity of sediments spiked with dissolved silver (AgNO3), silver nanoparticles (63 ± 27 nm) and larger bulk silver particles (202 ± 56 mm), for up to 11 days at sublethal concentrations of 2.5, 5, 10 ug/g dry weight sediment. The eEffects on survival, bioaccumulationbioaccumulation, and oxidative stress were investigated. Twenty-five  worms were exposed to eFor each form and concentration of silver, 25 worms were exposed for eleven days. No mortalities occurred in any of the treatments containing bulk silver particles. In the sSilver nitrate (AgNO3) treatments, 8% of worms died at each of the concentrations after eleven days. Silver nanoparticles caused 8% and 16% mortalities in the 2.5 and 10 ug/g treatments after 4 days, respectively, and the 5 ug/g treatments caused 12% mortality by day seven7. No significant worm weight or growth changes occurred from exposure to any of the silver treatments.</t>
  </si>
  <si>
    <t>da Fonseca et al., 2019</t>
  </si>
  <si>
    <t>Pharmaceuticals</t>
  </si>
  <si>
    <t>Chemotherapeutic</t>
  </si>
  <si>
    <t>15663-27-1, 0768, 10540-29-01</t>
  </si>
  <si>
    <t xml:space="preserve">Cisplatin, Cyclophosphamide and Tamoxifen </t>
  </si>
  <si>
    <t>19 ± 2</t>
  </si>
  <si>
    <t>35 ± 1.8</t>
  </si>
  <si>
    <t>Mixture A: 0.1 + 10 + 0.1 
Mixture B: 10 + 100 +10 
Mixture C: 100 + 500 + 25
Mixture D: 100 + 1000 + 100</t>
  </si>
  <si>
    <t>ng/L</t>
  </si>
  <si>
    <t>Miture A: 0.0001 + 0.01 + 0.0001
Mixture B: 0.01 + 0.1 + 0.01
Miture C: 0.1 + 0.5 + 0.025
Miture D: 0.1 + 1 + 0.1</t>
  </si>
  <si>
    <t>Da Fonseca et al. (2019) investigated the effects of mixtures of anticancer drugs on the polychaete Nereis diversicolor. The toxicity of mixtures of the drugs cisplatin (CisPt), cyclophosphamide (CP) and tamoxifen (TAM) was assessed in Mixture A: 0.1 + 10 + 0.1 ng/L; Mixture B: 10 + 100 +10 ng/L; Mixture C: 100 + 500 + 25 ng/L; Mixture D: 100 + 1000 + 100 ng/L, respectively. The effects on burrowing behaviour, neurotoxicity, antioxidant enzymes, biotransformation metabolism, lipid peroxidation and genotoxicity were investigated. Burrowing behaviour was assessed on day 0 before the contamination and on day 14 of the exposure. Burrowing tests were carried out over 30 minutes, with the position of the polychaete recorded every two minutes, to assess the time it took for complete burrowing to occur. The burrowing behaviour of polychaetes from both controls (Day 0 &amp; Day 14), DMSO and from the highest tested concentration mixtures (Mixture: D) showed similar responses, that is, the polychaetes buried within 2-4 minutes. However, polychaetes exposed to Mixtures A, B and C had 33%, 13% and 36% of polychaetes left unburied by the end of the analysis. </t>
  </si>
  <si>
    <t>de Marchi et al., 2017</t>
  </si>
  <si>
    <t>Inorganic chemicals</t>
  </si>
  <si>
    <t>Carbon</t>
  </si>
  <si>
    <t>Multi-walled carbon nanotubes (MWCNTs)</t>
  </si>
  <si>
    <t xml:space="preserve">18 ± 1 </t>
  </si>
  <si>
    <t>0.01, 0.10, 1.00</t>
  </si>
  <si>
    <t>10, 100, 1000</t>
  </si>
  <si>
    <t xml:space="preserve">Regenerative </t>
  </si>
  <si>
    <t>Physiology</t>
  </si>
  <si>
    <t>Respiration</t>
  </si>
  <si>
    <t>De Marchi et al. (2017) investigated the effects of different multi-walled carbon nanotubes (MWCNTs) (at 0.01; 0.10 and 1.00 mg/l) on Diopatra neapolitana and Hediste diversicolor. The effects on physiological and biochemical performance were assessed after 28 days of exposure. The respiration rate of Hediste diversicolor was measured after 28 days of exposure.  Exposure to 0.01 mg/l MWCNTs increased the respiration rate compared to the controls. However, respiration rates significantly decreased at 0.1 mg/L MWCNTs compared to the control, but respiration rate increased at the highest tested concentration (1.00 mg/L) of MWCNTs. Mortality of H. diversicolor individuals exposed to 0.01, 0.10 and 1.00 mg/l was 11% at each of the tested concentrations. In the control treatment, there was 100% survival recorded after bioassay.</t>
  </si>
  <si>
    <t>Dumbauld et al., 2001</t>
  </si>
  <si>
    <t>1-Naphthalenol methylcarbamate</t>
  </si>
  <si>
    <t>Eteone longa</t>
  </si>
  <si>
    <t>Tidal</t>
  </si>
  <si>
    <t>kg/ha</t>
  </si>
  <si>
    <t>Field (expt)</t>
  </si>
  <si>
    <t>Dumbauld et al. (2001) observed the effects of the application of the pesticide Carbaryl on the estuarine benthic community in oyster culture sites. The experiment had four sets of replicate treatment and control plots at each of two sites located in the Palix River sub-estuary and Cedar River sub-estuary. The abundance of benthic community organisms was determined after (24 hours, 2 weeks, 1 month and 1 year) the application of carbaryl at 5.6 kg/ha. Results show no trends and no significant differences in the abundance of the polychaetes Streblospio benedictii and Eteone longa.</t>
  </si>
  <si>
    <t>Response of an Estuarine Benthic Community to Application of the Pesticide Carbaryl and Cultivation of Pacific Oysters (Crassostrea gigas) in Willapa Bay, Washington</t>
  </si>
  <si>
    <t xml:space="preserve">Streblospio </t>
  </si>
  <si>
    <t xml:space="preserve">Streblospio benedicti </t>
  </si>
  <si>
    <t>Durou et al., 2005</t>
  </si>
  <si>
    <t>0, 100, 178, 316, 562, 1000</t>
  </si>
  <si>
    <t>uM</t>
  </si>
  <si>
    <t>Control site</t>
  </si>
  <si>
    <t>0, 0.316, 0.562, 10, 3.16, 5.62, 10</t>
  </si>
  <si>
    <t>AI mg/L</t>
  </si>
  <si>
    <t>Seine estuary</t>
  </si>
  <si>
    <t xml:space="preserve">Durou et al. (2005) investigated the tolerance to metals and assessed  the energy reserves in the polychaete Nereis diversicolor from clean and contaminated estuaries. The worms were exposed to various concentrations of copper (0, 0.316, 0.562, 10, 3.16, 5.62, 10 uM), cadmium (0, 100, 178, 316, 562, 1000 uM) and zinc (0, 31.6, 100, 178, 316, 562, 1000 uM) for up to three weeks at different salinities to establish the mean lethal time (LT50). No mortality occurred over the 21-day exposure period in any of the treatment groups aAt the lowest tested concentrations of zinc (31.6 and 100 uM), no mortality occurred over the 21-day exposure period in any of the treatment groups. All the individuals died within 2 days aAt the highest concentration of zinc (1000 uM), all the individuals died within 2 days. No mortalities occurred in the control group aAt the lowest tested concentration of copper (3.16uM), no mortalities occurred in the control group, however, the contaminated estuary group had 50% mortality by 12.6 days. The influence of worm size on the survival time was assessed in the zinc treatments. , Larger worms had higher LT50s than smaller worms in the 178 and 316 uM treatment groups larger wormer had higher LT50s than smaller worms., Hhowever, there were no significant differences between survival time at 562 uM.  The influence of salinity on the sensitivity of worms was also investigated. , Almost all worms survived when exposed to 178 UM zinc at the lowest salinity of 15% almost all worms survived when exposed to 178 UM zinc, but at 25% salinity andt 178 uM zinc 50% mortality did occuroccurred aftert 23 days in worms from the( contaminated estuary) and within16 days in worms from the( control site). The difference in salinity did not cause differences in LT50s aAt the two higher tested concentrations 316 and 562 uM zinc, the difference in salinity did not cause differences in LT50s. The mean lethal times (LT50s) of worms exposed to zinc from the contaminated estuary were higher than those from the clean control estuary, but the mean lethal times were not different when exposed to cadmium or copper. Larger worms were more tolerant to zinc exposure than smaller worms, and survival times were reduced at higher salinities. </t>
  </si>
  <si>
    <t>0, 31.6, 100, 178, 316, 562, 1000</t>
  </si>
  <si>
    <t>Control site, worm weight class 101+/-31.28 mg (Small)</t>
  </si>
  <si>
    <t>Control site, worm weight class 317+/-90.37 mg (Large)</t>
  </si>
  <si>
    <t>Farke &amp; Gunther, 1984</t>
  </si>
  <si>
    <t>Hydrocarbons (Petrochemcial)</t>
  </si>
  <si>
    <t>Complex hydrocarbons</t>
  </si>
  <si>
    <t>Crude oil</t>
  </si>
  <si>
    <t>Month(s)</t>
  </si>
  <si>
    <t>Casts</t>
  </si>
  <si>
    <t>Low</t>
  </si>
  <si>
    <t>Dispersant + oil</t>
  </si>
  <si>
    <t>Finasol OSR 5 + Crude oil</t>
  </si>
  <si>
    <t>Dispersants</t>
  </si>
  <si>
    <t>Finasol OSR 4</t>
  </si>
  <si>
    <t>Finasol OSR 5</t>
  </si>
  <si>
    <t>Farke &amp; Gunther (1984) studied the effects of oil and dispersant on intertidal organisms in field experiments with a mesocosm over eleven months. Three field experiments on the effects of oil, a dispersant and an oil/dispersant mixture were carried out in an intertidal mud flat ecosystem. The fate of the oil in the sediment and the effects on phytobenthos, bacteria and macrozoobenthos were studied. In the oil experiment, Arabian light crude oil was used at a concentration of about 2 mg/l. For the dispersant experiment, Finasol OSR 5 was used at a concentration of about 4 mg/l. In the dispersant/oil mixture experiment a combination of both Arabian light crude oil and Finasol OSR 5 oil was used at a ratio of 10:1, with a hydrocarbon concentration of about 4 mg/l in the experimental caisson. The feeding activities of the Arenicola marina were reduced in the oil exposure treatment, with reductions in the number of casts and a reduction in cast weight. In the oil/dispersant experiment, the number of casts was reduced by 25%, but the cast weights increased.  The dispersant experiment showed no effects, on the number of casts or the weight of the casts.</t>
  </si>
  <si>
    <t>Fernandez &amp; Jones, 1987</t>
  </si>
  <si>
    <t>Fernandez &amp; Jones, 1990</t>
  </si>
  <si>
    <t>Small worms</t>
  </si>
  <si>
    <t>Fernandez &amp; Jones (1990) investigated the influence of salinity and temperature on the toxicity of zinc to Nereis diversicolor. Worms of two size classes (small and large) were exposed to a range of concentrations of zinc at different salinities for 96 hours to establish the 96-hour LC50 values. The LT50 values for worms exposed to 40 ppm zinc at five different salinities at 12°C℃ were established. AdditionallyIn addition, 96-hour LC50 values were determined for three different temperatures (6, 12 and 20°C℃). Zinc was the least toxic at 17.5% salinity and the 96-hour LC50 decreased with increasing temperature. At 6, 12 and 20℃ Tthe 96-hour LC50 values were 40, 32 and 9 ppm at 6, 12, and 20°C.</t>
  </si>
  <si>
    <t>Large worms</t>
  </si>
  <si>
    <t>Fernandez &amp; Jones, 1990b</t>
  </si>
  <si>
    <t>1990b</t>
  </si>
  <si>
    <t>Aquatic - not reported</t>
  </si>
  <si>
    <t>Fernandez &amp; Jones (1990b) investigated the influence of salinity and temperature on the toxicity of zinc and copper to Nereis diversicolor. Worms were exposed to zinc at 38 ppm and copper at 0.5 ppm at different salinities (5, 17.5, and 30%) and temperatures (6, 12, and 20°C) for 96 hours. The LT50 values for the worms were established for each of the treatments. Both zinc and copper were the least toxic at 17.5% salinity. For all the treatments increases in temperature significantly increased the toxicity of the metals, with reduced LT50 values.</t>
  </si>
  <si>
    <t>Foekema et al., 2015</t>
  </si>
  <si>
    <t>Copper sulphate</t>
  </si>
  <si>
    <t>1, 2.9, 5.7, 9.9, 16, 31</t>
  </si>
  <si>
    <t>Foekeme et al. (2015) studied the effects of dissolved copper on a marine benthic and planktonic community in mesocosm experiments. The mesocosm experiments were run for 82 days at concentrations from 1 to 31 ug/l copper. The exposure to copper had clear effects on gastropod and bivalve molluscs, phytoplankton, zooplankton, spongessponges, and sessile algae. There were no indications that the lugworm were affected by the copper exposures. Across all of the treatments, survival rate was between 50 to 75% of the introduced individuals and the average dry weight of the individuals from the copper exposures was comparable to the controls. The lugworms did reproduce under the mesocosm exposures. However, juveniles were absent from at least one replicate of each concentration treatment, buttherefore,  no conclusions could be made.</t>
  </si>
  <si>
    <t>Reproduced</t>
  </si>
  <si>
    <t>Fonseca et al., 2017</t>
  </si>
  <si>
    <t xml:space="preserve">15663-27-1 </t>
  </si>
  <si>
    <t xml:space="preserve">Cisplatin </t>
  </si>
  <si>
    <t>18.3 ± 0.8</t>
  </si>
  <si>
    <t>7.99 ± 0.07</t>
  </si>
  <si>
    <t>35.45 ± 1.2</t>
  </si>
  <si>
    <t>0.1, 10, 100</t>
  </si>
  <si>
    <t>0.0001, 0.01, 0.1</t>
  </si>
  <si>
    <t xml:space="preserve">Fonseca et al. (2017) investigated the effects of mixtures of the anticancer drug Cisplatin on the polychaete Nereis diversicolor. The toxicity of Cisplatin was assessed by exposing the ragworms to 0.1, 10 and 100 ng/l for 14 days. Effects on burrowing, ion pump, neurotoxicity, oxidative stress, metallothionein-like proteins, biotransformation, oxidative damage, and genotoxicity were evaluated. Unexposed and exposed ragworms were subjected to a 30-minute burrowing test, where the position of each worm was recorded every two minutes to establish the time it took for the ragworm to be fully buried. Ragworms exposed to 0.1 ng/l showed similar burrowing trends as the unexposed controls, where all ragworms were burrowed within eight minutes. However, ragworms exposed to 10 and 100 ng/L showed slower burrowing rates, with 20% of individuals tested unable to burrow into the sediment by the end of the assay.  </t>
  </si>
  <si>
    <t>Freitas et al., 2017</t>
  </si>
  <si>
    <t>7487-94-7</t>
  </si>
  <si>
    <t>Mercury chloride</t>
  </si>
  <si>
    <t>19–20</t>
  </si>
  <si>
    <t>7.78 ± 0.02</t>
  </si>
  <si>
    <t xml:space="preserve"> 29–30 </t>
  </si>
  <si>
    <t xml:space="preserve">Freitas et al. (2017) investigated the physiological and biochemical impacts induced by mercury and seawater acidification on the polychaete Hediste diversicolor. The polychaetes were exposed for 28 days to 5  μg/lL mercury and to 5  μg/lL mercury at low pH (7.5). The effects on physiological alterations (respiration rate), biochemical markers related to metabolic potential, oxidative status and survival were evaluated. The respiration rate tests showed that individuals exposed to stressful conditions (Hg and pH 7.5 + Hg) had higher mean  respiration rate  values than individuals from the control treatment. No mortality was observed in the control treatments.  However, polychaetes exposed to Hg had 30% mortality, and polychaetes under the combination of both stressors (pH 7.5 + Hg) had 37% mortality. </t>
  </si>
  <si>
    <t xml:space="preserve">7.51 ± 0.02 </t>
  </si>
  <si>
    <t>Galloway et al., 2010</t>
  </si>
  <si>
    <t>308068-56-6</t>
  </si>
  <si>
    <t>Single Walled Carbon Nanotubes</t>
  </si>
  <si>
    <t>0.003 to 0.03</t>
  </si>
  <si>
    <t>g/kg</t>
  </si>
  <si>
    <t>3000 to 30000</t>
  </si>
  <si>
    <t>μg/Kg</t>
  </si>
  <si>
    <t>1317-70-0</t>
  </si>
  <si>
    <t>Titanium</t>
  </si>
  <si>
    <t>Nano-titanium dioxide</t>
  </si>
  <si>
    <t>1 to 3</t>
  </si>
  <si>
    <t>1000000 to 3000000</t>
  </si>
  <si>
    <t>Galloway et al. (2010) investigated the sublethal toxicity of nano-titanium dioxide and carbon nanotubes on the marine polychaete Arenicola marina. The lugworms were exposed through natural sediments to a 10-day OECD/ASTM 1990 acute toxicity test. Sediment was prepared with either single-walled carbon nanotubes (0.003–0.03 g/kg), nano-titanium dioxide (1–3 g/kg), or seawater alone. The lugworms were fed every other day and feeding behaviour was monitored every 48 hours. Casts were collected, dried overnight and weighed, with seawater renewals every 48 hour following cast collection. After 10 days of exposure, the lugworms were removed from the exposure sediment and the lugworm's ability to re-bury into clean sediment was assessed following the OECD/ICES A. marine burrowing bioassay. Sediment exposure to single-walled carbon nanotubes or nano-titanium dioxide had no effects on the burrowing behaviour of the lugworm. During the exposure period, single-walled carbon nanotubes had no effects on the feeding behaviour of the lugworms. However, nano-titanium dioxide exposure caused a significant impact on feeding behaviour with reductions in casting rate at 2g/kg nano-titanium dioxide.</t>
  </si>
  <si>
    <t>Garnas et al., 1977</t>
  </si>
  <si>
    <t>Organohalogen</t>
  </si>
  <si>
    <t>14C-Kepone</t>
  </si>
  <si>
    <t>1,1a,3,3a,4,5,5,5a,5b,6-Decachlorooctahydro-1,3,4-metheno-2H-cyclobuta[cd]pentalen-2-one</t>
  </si>
  <si>
    <t>Arenicola cristata</t>
  </si>
  <si>
    <t>Flow-through</t>
  </si>
  <si>
    <t>mg</t>
  </si>
  <si>
    <t>Grant &amp; Briggs, 1998</t>
  </si>
  <si>
    <t>LC10</t>
  </si>
  <si>
    <t>Grant &amp; Briggs (1998) undertook toxicity tests to establish the toxicity values of ivermectin to numerous estuarine and marine invertebrates. The toxicity tests for Nereis diversicolor were conducted over 96 hours. The concentrations calculated to cause 10% and 50% mortality of individuals within 96 hours were 5.4 and 7.75 ug/l.</t>
  </si>
  <si>
    <t>Grant et al., 1989</t>
  </si>
  <si>
    <t>Grant et al. (1989) investigated inherited metal tolerance of Nereis diversicolor by exposing field collected and laboratory bred worms from low and high metal sites to copper (0.5, 0.7, 10 ug/ml) and zinc (40 ug/ml) over 600+ hours to establish LT50 values. The LT50 values of the worms from the low metal sites were considerably lower than the LT50 values of those from the high metal sites. , In addition, laboratory bred worms had noticeably lower tolerances than field derived worms.</t>
  </si>
  <si>
    <t>Low metals site- Field derived</t>
  </si>
  <si>
    <t>High metal site- Field derived</t>
  </si>
  <si>
    <t>Low metals site- lab bred</t>
  </si>
  <si>
    <t>High metal site- lab bred</t>
  </si>
  <si>
    <t>Hall &amp; Frid, 1995</t>
  </si>
  <si>
    <t>Tubificoides</t>
  </si>
  <si>
    <t>Tubificoides spp</t>
  </si>
  <si>
    <t>NOEL</t>
  </si>
  <si>
    <t>mg/ml</t>
  </si>
  <si>
    <t xml:space="preserve">Hall &amp; Frid (1995) studied the responses of estuarine benthic macrofauna in copper-contaminated sediments in a two-year microcosm experiment. During the first year (contamination period), 1 mg/ml copper was added at 2-weekly 30% water changes, with the concentration of copper in the sediment reaching 411 ug/g by the end of the contamination period. Out of the nine taxa recorded, only seven were seen throughout the experiment and only four taxa (Capitella spp., Tubificoides benedeni, nematodes and Malacoceros fuliginosus) were found throughout the experiment. Tubificoides numbers varied significantly with contamination, with higher numbers in the contaminated than the control replicates throughout the experiment. </t>
  </si>
  <si>
    <t>Hateley et al., 1989</t>
  </si>
  <si>
    <t>&gt;50 &lt;100</t>
  </si>
  <si>
    <t>&gt;2.0833 &lt;4.1667</t>
  </si>
  <si>
    <t>&gt;100 &lt;200</t>
  </si>
  <si>
    <t>&gt; 4.1667 &lt;8.3333</t>
  </si>
  <si>
    <t>Hateley et al. (1989) investigated the existence of heritable tolerance to heavy metals in estuarine populations. Toxicity tests were carried out with populations of Nereis diversicolor from very contaminated sites, moderately contaminated sites and clean sites. The median survival times of the worms exposed to 0.5 and 0.7 mg/l copper, and 40 mg/l zinc were recorded. The survival times of the worms exposed to 0.5 and 0.7 mg/l copper ranged between 50 and 400 hours, and the survival time of those exposed to 40 mg/l zinc ranged between 100 and 300 hours depending on the population.</t>
  </si>
  <si>
    <t>&gt;200 &lt;300</t>
  </si>
  <si>
    <t>&gt;8.3333 &lt;12.5</t>
  </si>
  <si>
    <t>Hird et al., 2016</t>
  </si>
  <si>
    <t>Antidepressant</t>
  </si>
  <si>
    <t>56296-78-7</t>
  </si>
  <si>
    <t>Fluoxetine</t>
  </si>
  <si>
    <t>Fluoxetine hydrochloride</t>
  </si>
  <si>
    <t>8.1 ± 0.1</t>
  </si>
  <si>
    <t xml:space="preserve">22 ± 1.0 </t>
  </si>
  <si>
    <t>0.01, 0.25, 2.5</t>
  </si>
  <si>
    <t>μg/g</t>
  </si>
  <si>
    <t>Predator avoidance</t>
  </si>
  <si>
    <t>Swimming speed</t>
  </si>
  <si>
    <t>10, 100, 500</t>
  </si>
  <si>
    <t>Hird et al. (2016) investigated the effects of fluoxetine hydrochloride a selective serotonin reuptake inhibitor (antidepressant) on the marine polychaete Hediste diversicolor. The polychaetes were exposed to Fluoxetine either by aqueous exposure or by sediment exposure to evaluate differences in filter-feeding and deposit-feeding marine worms. For aqueous exposure (filter feeders), the polychaetes were exposed to artificial seawater spiked with 0, 10, 100 and 500 ug/L Fluoxetine for 72 hours. In sediment exposures (deposit feeders), the polychaetes were exposed for 72 hours to sediment that had been contaminated with 0, 0.01, 0.25 and 2.5 ug/L Fluoxetine. The effects of Fluoxetine on accumulation, weight change, feeding rates, predator avoidance, metabolism, genotoxicity, and survival were evaluated. No mortalities occurred from any of the exposure treatments. Both aqueous and sediment exposure to Fluoxetine had significant effects on the weight of the polychaetes. The aqueous exposure showed linear decreases in percentage weight change with increasing Fluoxetine, with a LOEC of 10 μg/l.  No weight loss occurred in the sediment exposures. However, weight gain was significantly reduced compared to the controls, with a  LOEC of 0.25 μg/g.
The feeding rate of the polychaetes was significantly affected by Fluoxetine exposure, whereby the feeding rate decreased with increasing Fluoxetine. For the filter-feeding worms (aqueous exposure), the LOEC was 10 μg/L Fluoxetine with a 68% reduction in feeding rate compared to the controls. For the deposit-feeding worms (sediment exposure), the LOEC was 0.25 μg/g with a 10% reduction in feeding rate compared to the controls. The behavioural responses of the polychaetes were influenced by Fluoxetine exposure. In the polychaetes exposed via aqueous contamination, there was an increase in the stimulus required to initiate a predator avoidance response compared to the controls with a LOEC of 500 μg/l. In the sediment-exposed polychaetes, there was a reduction in swimming speed compared to the controls with a LOEC of 0.25 μg/g Fluroxetine.</t>
  </si>
  <si>
    <t>Jenner &amp; Bowmer, 1990</t>
  </si>
  <si>
    <t>Pulverized Fuel Ash ( PFA )</t>
  </si>
  <si>
    <t>10 to 17</t>
  </si>
  <si>
    <t>24.9-30.2</t>
  </si>
  <si>
    <t>%</t>
  </si>
  <si>
    <t>Jenner &amp; Bowmer (1990) investigated the effects of Pulverized Fuel Ash (PFA) exposure on Arenicola marina, Cerastoderma edule and Macoma balthica. The impacts on survival and metal accumulation were investigated through 90-day mesocosms experiments. The test organisms were exposed to 100% PFA, 50% PFA or dosed daily with 500 ml PFA. After 90 days, the survival rate of the 100% PFA treatment was 4.5%, the survival of the 50% PFA treatment was 26.5%, the survival of the dosed treatment was 41.2% and the control survival was 54.5%. PFA contained numerous metal elements. </t>
  </si>
  <si>
    <t>ml</t>
  </si>
  <si>
    <t>Jenner &amp; Bowmer, 1992</t>
  </si>
  <si>
    <t xml:space="preserve">Jenner &amp; Bowmer (1990) investigated the effects of Pulverized Fuel Ash (PFA) exposure on Arenicola marina. The impacts on survival, growth (wet weight), and metal accumulation were investigated through 12-week mesocosm experiments. The test organisms were exposed to 100% PFA, 50% PFA, reference sediment and a control. Mortality after the first four weeks of the experiment was high in all of the treatments including the control. However, mortality declined in the following eight weeks of the experiment with no significant differences in mortality observed by the end of the exposure period. The growth of the worms exposed to the PFA treatments was significantly reduced compared to the control treatment and those from the reference sediment. </t>
  </si>
  <si>
    <t>Jones et al., 1976</t>
  </si>
  <si>
    <t>7 ± 1</t>
  </si>
  <si>
    <t>0.2, 0.4, 0.8</t>
  </si>
  <si>
    <t>200, 400, 800</t>
  </si>
  <si>
    <t>Jones et al. (1976) investigated the effects of salinity on the toxicity of copper to the polychaete Nereis diversicolor. The worms were exposed to copper concentrations at 0.0, 0.2, 0.4 and 0.8 ug/ml at a variety of salinities (5, 10, 17.5 and 34%) over 25 days. For each of the treatment groups, 96-hour LC50 values were calculated. At 5% salinity, the 96-hour LC50 was 0.2 ug/ml. At 10% salinity, the 96-hour LC50s were 0.44 and 0.45 ug/ml. At 17.5% salinity, the 96-hour LC50 was 0.48 ug/ml. At 34% salinity, the 96-hour LC50s were 0.37 and 0.45 ug/ml. The results showed that high and low salinities increased the toxicity of copper to the worms.</t>
  </si>
  <si>
    <t>Skeffling site</t>
  </si>
  <si>
    <t>Hessle site</t>
  </si>
  <si>
    <t>Lewis &amp; Galloway, 2009</t>
  </si>
  <si>
    <t>66-27-3</t>
  </si>
  <si>
    <t xml:space="preserve">Methyl methanesulfonate </t>
  </si>
  <si>
    <t>Methanesulfonic acid methyl ester</t>
  </si>
  <si>
    <t>18, 32, 52</t>
  </si>
  <si>
    <t>18,000, 32,000, 52,000</t>
  </si>
  <si>
    <t>Development</t>
  </si>
  <si>
    <t>Normal</t>
  </si>
  <si>
    <t>Embryo</t>
  </si>
  <si>
    <t xml:space="preserve">Lewis &amp; Galloway (2009) investigated the effects of methyl methanesulfonate exposure on the fertilization rate and development of the polychaete Arenicola marina. Adult male polychaetes were exposed to methyl methanesulfonate at 18, 32, and 52 mg/l for 24 hours and 72 hours prior to the induction of spawning. After spawning, sperm was mixed with oocytes from unexposed females to allow for fertilization to occur. Twenty-four hours post-fertilization, oocytes/embryos were assessed for fertilization and abnormal development. Methyl methanesulfonate exposure did not affect fertilization success at all tested concentrations but abnormal development occurred at all tested concentrations. </t>
  </si>
  <si>
    <t>Fertility</t>
  </si>
  <si>
    <t>Lewis et al., 2008</t>
  </si>
  <si>
    <t>1, 10, 100</t>
  </si>
  <si>
    <t xml:space="preserve">Abnormal development </t>
  </si>
  <si>
    <t>Development rate</t>
  </si>
  <si>
    <t xml:space="preserve">Sublethal </t>
  </si>
  <si>
    <t>206-44-0</t>
  </si>
  <si>
    <t>Fluoranthene</t>
  </si>
  <si>
    <t>129-00-0</t>
  </si>
  <si>
    <t>Pyrene</t>
  </si>
  <si>
    <t>25, 50, 100, 200</t>
  </si>
  <si>
    <t>Nereis virens</t>
  </si>
  <si>
    <t>Survivorship</t>
  </si>
  <si>
    <t>Lewis et al. (2008) investigated the reproductive toxicity of water accommodated fractions (WAF) of crude oil on the polychaetes Arenicola marina and Nereis virens. In the fertilization success tests, fertilization occurred under exposure conditions during a 10-minute period, in which the gametes were exposed to 1, 10, and 100% WAF, as well as a positive control of 25ug/l L fluoranthene. Oocytes were washed and left to develop for 24 hours after the 10-minute exposure period.  Fertilization success was significantly reduced in both species by exposure to WAF and fluoranthene. Only  26.8% of oocytes showed signs of fertilization in Arenicola marina and 76% showed signs of fertilization in Nereis virens exposed to 100% WAF. No significant effects were observed on the  embryos development 24 hour post-fertilization in Arenicola marina. However, the WAF exposures had an impact on the developmental rates of  A. marina. After 24 hours post-fertilization, the fresh water and solvent control treatments had 24–43% of the surviving embryos at the swimming trochophore stage. However, no trochophores were present in the WAF treatments.  Significant effects of WAF on post-fertilization development were observed in  N. virens, with significant developmental abnormalities observed in the 10 and 100% WAF concentrations and in the fluoranthene treatment. The effects of WAF on early larval survivorship in N. virens larvae from fertilization in fresh seawater (development only in WAF) and fertilizations in WAF (fertilization and development in WAF) were significantly reduced in both experiments. Survival was more affected in the fertilization and development WAF treatments. For larvae fertilized in fresh seawater and exposed to WAF during early development, the survival was reduced to 55.6% in the 100% WAF treatment after 10 days. However, the larvae exposed to WAF during both fertilization and early development had 100% mortality in the 100% WAF treatment by day 5 and the survival in the 10 and 1% WAF treatments was reduced compared to the survival from the ‘development only’ experiment.</t>
  </si>
  <si>
    <t xml:space="preserve">Reproduction </t>
  </si>
  <si>
    <t>Maranho et al., 2014</t>
  </si>
  <si>
    <t>Analgesic</t>
  </si>
  <si>
    <t>15687-27-3</t>
  </si>
  <si>
    <t>Ibuprofen</t>
  </si>
  <si>
    <t>18 ± 2</t>
  </si>
  <si>
    <t>8.13 ± 0.1</t>
  </si>
  <si>
    <t>35.6 ± 0.8</t>
  </si>
  <si>
    <t>ng/g</t>
  </si>
  <si>
    <t>Anticonvulsant</t>
  </si>
  <si>
    <t>298-46-4</t>
  </si>
  <si>
    <t>Carbamazepine (CBZ)</t>
  </si>
  <si>
    <t xml:space="preserve">Maranho et al. (2014) investigated the effects of pharmaceuticals on the polychaete Hediste diversicolor. Assessing the effects of pharmaceutical exposure on oxidative stress, neurotoxicity, genotoxicity and survival of the polychaetes. The polychaete worms were exposed for 14 days to Carbamazepine, Ibuprofen and Propranolol at 0.00005, 0.0005, 0.005, 0.05 and 0.5 ug/l and to Fluoxetine and 17α-ethynylestradiol at 0.00001, 0.0001, 0.001, 0.01 and 0.1 ug/l. Significant mortality was observed in the Carbamazepine and Ibuprofen (0.05 and 0.5 ug/l), Fluoxetine (0.001 ug/l) and 17α-ethynylestradiol (0.01 and 0.1 ug/l) treatment groups. The survival of the polychaetes was found to be negatively correlated with concentrations of Carbamazepine and 17α-ethynylestradiol. There was no mortality reported in the control treatment. </t>
  </si>
  <si>
    <t>Beta-blocker</t>
  </si>
  <si>
    <t>525-66-6</t>
  </si>
  <si>
    <t>Propranolol</t>
  </si>
  <si>
    <t>Hormones</t>
  </si>
  <si>
    <t>57-63-6</t>
  </si>
  <si>
    <t>17α-ethynylestradiol</t>
  </si>
  <si>
    <t>Mayor et al., 2008</t>
  </si>
  <si>
    <t>15.0 ± 0.1</t>
  </si>
  <si>
    <t>50,000, 150,000, 300,000, 500,000, 1,000,000</t>
  </si>
  <si>
    <t>ug/kg</t>
  </si>
  <si>
    <t xml:space="preserve">Mayor et al. (2008) investigated the toxicity of some treatments commonly used in salmonid aquaculture on Corophium volutator and Hediste diversicolor in whole sediment bioassay tests. Hediste diversicolor were exposed to copper (CuSO4) and Slice® (Emamectin benzoate) for 10 days. The tested concentrations of copper and Emamectin benzoate had significant effects on the survival of the polychaetes with LC50 values of 74,987.96 ug/kg (wet sediment) for copper and 1,367.71 ug/kg (wet sediment) for Emamectin benzoate. </t>
  </si>
  <si>
    <t>155569-91-8</t>
  </si>
  <si>
    <t>Emamectin benzoate</t>
  </si>
  <si>
    <t xml:space="preserve">Slice® </t>
  </si>
  <si>
    <t>1, 10, 100, 1000, 10,000</t>
  </si>
  <si>
    <t>McBriarty et al., 2018</t>
  </si>
  <si>
    <t>13 ± 0.5</t>
  </si>
  <si>
    <t>Mass</t>
  </si>
  <si>
    <t>Other</t>
  </si>
  <si>
    <t xml:space="preserve">McBriarty et al.(2018) investigated the short term effects of the anti‐sea lice therapeutant emamectin benzoate on Nereis virens in sediment bioassay tests. The polychaetes were exposed to emamectin benzoate for 30 days at 400 ug/kg dry weight. The tested concentrations of emamectin benzoate had no significant effects on the survival of the polychaete. However,polychaete mass and burrowing behaviour changed. The specific growth rates of the polychaetes decreased over time in the emamectin benzoate exposure treatment, with significant differences from the control. In the emamectin benzoate exposure treatment, more than 50% of the polychaete emerged from their burrows over the first 20 days and few or none were burrowed in the final 10 days of the experiment, while between 58 and 100% of the polychaetes remained burrowed over the entire experiment. </t>
  </si>
  <si>
    <t>McLeese &amp; Ray, 1986</t>
  </si>
  <si>
    <t xml:space="preserve">McLeese &amp; Ray (1986) investigated the toxicity of cadmium chloride and copper chloride on marine invertebrates (Macoma balthica, Crangon septemspinosa, Pandalus montagui, Nereis virens). The invertebrates were exposed to cadmium at concentrations between 0.05 and 50 mg/l and to copper at concentrations between 0.05 and 30 mg/l for 96 hours. The 144-hour LC50 for Nereis virens exposed to cadmium was calculated at 0.28 mg/l, while for copper an LT50 value of 80 hours at 0.1 mg/l was established. </t>
  </si>
  <si>
    <t>Toxicity of CdCl2, CdEDTA, CuCl2, and CuEDTA to Marine Invertebrates</t>
  </si>
  <si>
    <t>McLusky &amp; Martins, 1998</t>
  </si>
  <si>
    <t>Mixture</t>
  </si>
  <si>
    <t>Petro-chemical Discharges</t>
  </si>
  <si>
    <t>Spill/Discharges</t>
  </si>
  <si>
    <t>Field (obs)</t>
  </si>
  <si>
    <t xml:space="preserve">McLusky &amp; Martins (1998) investigated the long-term effects of petrochemical discharge on the faunal composition of an estuarine mudflat over a 20-year period. The study location was the Kinneil intertidal area, in the middle reaches of the Forth estuary, eastern Scotland, which has been subject to the effects of industrial discharges, principally from petrochemical industries (oil refinery and chemical works) since the 1920s. The intertidal fauna in the estuary had been studied annually since 1976, providing over 20 years of data from 90 stations in the estuary. During the study period, the discharges into the estuary had been reduced through a combination of plant closure and the installation of effluent treatment works. In addition, the River Avon that flows across the area had experienced substantial improvements in water quality. Nereis diversicolor showed substantial changes in mean abundance over the study period, but no significant trends were recorded. </t>
  </si>
  <si>
    <t>Miramand &amp; Unsal, 1978</t>
  </si>
  <si>
    <t>Vanadium</t>
  </si>
  <si>
    <t>Vanadate (VO31-), Sodium (1:1)</t>
  </si>
  <si>
    <t xml:space="preserve">Miramand &amp; Unsal (1978) investigated the acute toxicity of vanadium (V) to three benthic species (Carcinus maenas, Mytilus galloprovincialis, and Nereis diversicolor) and three phytoplankton species (Dunaliella marina, Prorocentrum micans and Asterionella japonica). The phytoplankton were more sensitive than the benthic organisms in the experiments. Using the nine-day LC50 values, the organisms can be classified in the following order of sensitivity: D. marina (500 ug/l  V), A. japonica (2,000 ug/l V), P. micans (3,000 ug/l V), N. diversicolor (10,000 ug/l  V), C. maenas (35,000 ug/l  V) and M. galloprovincialis (65,000 ug/l V). </t>
  </si>
  <si>
    <t>In French</t>
  </si>
  <si>
    <t>Moltedo et al., 2019</t>
  </si>
  <si>
    <t>Mercury(II) chloride</t>
  </si>
  <si>
    <r>
      <t xml:space="preserve">18 </t>
    </r>
    <r>
      <rPr>
        <sz val="12"/>
        <color theme="1"/>
        <rFont val="Calibri"/>
        <family val="2"/>
        <scheme val="minor"/>
      </rPr>
      <t xml:space="preserve">± 1 </t>
    </r>
  </si>
  <si>
    <t>10, 50</t>
  </si>
  <si>
    <t>&lt;20</t>
  </si>
  <si>
    <t>Some</t>
  </si>
  <si>
    <t xml:space="preserve">Moltedo et al. (2019) investigated the biological responses of the polychaete Hediste diversicolor to inorganic mercury exposure. Polychaetes were exposed to 0, 10 and 50 ug/l of mercury for 10 days following an adapted version of the acute toxicity test of ASTM E1611-00 2007.  Effects on bioaccumulation, biomarkers of exposure, neurotoxicity, oxidative stress, genotoxicity and cytochemistry were assessed. The mortality rate was &lt;20% after the exposure period but was not significantly different from the control. </t>
  </si>
  <si>
    <t>Morales-Caselles et al., 2008</t>
  </si>
  <si>
    <t>Fuel oils</t>
  </si>
  <si>
    <t xml:space="preserve">Morales-Caselles et al. (2008) investigated the toxicity and bioaccumulation associated with the contaminants present in the fuel oil extracted from a sunken tanker, using the lugworm  Arenicola marina. Lugworms were exposed to sediment from the Bay of Cádiz (South of Spain) mixed with fuel oil extracted from the tanker at 0.5, 1, 2, 4, and 8% dry weight for 21 days. Lugworms were sampled to determine the mortality and the levels of individual PAHs in the organisms, after 10 and 21 days of exposure. Mortality was recorded daily and LC50 values for 10 and 21-day exposures were established at 6.4% and 2.4%, respectively. Mortality was positively related to dose and time of exposure. Complete (100%) mortality occurred in the 21-day 8% fuel oil treatment . </t>
  </si>
  <si>
    <t>Morales-Caselles et al., 2009</t>
  </si>
  <si>
    <t>Oil-contaminated sediments</t>
  </si>
  <si>
    <t>Environmental (sediment)</t>
  </si>
  <si>
    <t xml:space="preserve">Morales-Caselles et al. (2009) used a multibiomarker approach using the polychaete Arenicola marina to assess oil-contaminated sediments. Sediment from the Bay of Algeciras (S Spain) impacted by multiple, low-level contaminant inputs, and the Galician Coast (NW Spain), historically impacted by an oil spill (Prestige 2002) along with sediment from two reference sites selected in the UK were used.  Arenicola marina were exposed to the marine sediments in the laboratory for 14 days . After 14 days of exposure, feeding and burrowing behaviour tests were carried out by moving the worms to clean sediment and recording the time it took for the worms to re-bury themselves and by removing casts and weighing casts to establish the feeding rates. Moderate to strong correlations between organics, metals, and biological responses were observed, with longer burrowing times and less casts produced. </t>
  </si>
  <si>
    <t>Moreira et al., 2005</t>
  </si>
  <si>
    <t>0, 8, 14, 23, 39, 65, 108</t>
  </si>
  <si>
    <t>IC50</t>
  </si>
  <si>
    <t xml:space="preserve">Moreira et al. (2005) investigated the effects of copper on the survival, growth and feeding rates of the polychaete Hediste (Nereis) diversicolor. Polychaetes were exposed to 0, 23, 39, 65, 108, 180, 300, and 500 ug/l Cu, for 48-hour and 96-hour lethality tests. The 48-hour and 96-hour LC50s of copper were 241 and 125 ug/l, respectively. Polychaetes were exposed for 48 hours to 0, 8, 14, 23, 39, 65, and 108 ug/l copper, followed by a 1-h feeding period, to estimate the IC50 for postexposure feeding. The  48-hour median inhibitory concentration (IC50) for postexposure feeding was 52 ug/l copper. The polychaetes were exposed to 0, 5, 8, 14, 23, and 39 ug/l copper for 20 days to examine thier effect on growth. The concentration that caused 50% inhibition for growth was 25 ug/l copper. </t>
  </si>
  <si>
    <t xml:space="preserve">0, 5, 8, 14, 23, 39 </t>
  </si>
  <si>
    <t>Growth rate</t>
  </si>
  <si>
    <t>0, 23, 39, 65, 108, 180, 300, 500</t>
  </si>
  <si>
    <t>Mouneyrac et al., 2003</t>
  </si>
  <si>
    <t xml:space="preserve">0, 100, 178, 316, 562, 1000 </t>
  </si>
  <si>
    <t>umol/l</t>
  </si>
  <si>
    <t>&gt;0 &lt;1000</t>
  </si>
  <si>
    <t>&gt;0 &lt;112410</t>
  </si>
  <si>
    <t xml:space="preserve">Mouneyrac et al. (2003) investigated the trace-metal detoxification and chronic tolerance of the estuarine worm Hediste diversicolor. Polychaete worms from a strongly metal-contaminated area (Restronguet Creek) and a clean site (Blackwater estuary) were exposed to a range of experimental doses of zinc (100, 178, 316, 562, 1,000, 1,780 umol/l), cadmium (100, 178, 316, 562, 1.000 umol/l), copper (0.2, 0.316, 0.4, 0.562, 0.6, 0.8, 1, 3.16, 5.62, 10 umol/l) or silver (0.2, 0.3, 0.316, 0.4, 0.5, 0.562, 0.6, 0.8, 1, 1.78, 3.16 umol/l) for up to 21 days at 10°C.  Worms from both populations were compared to assess sensitivity to metal exposure and their physiological mechanisms for coping with increased metal exposure. In each populations, LC50 values were calculated after 4, 7, 14 and 21 days of exposure. Worms from the metal-contaminated area had higher tolerances to zinc, cadmium and copper exposure with no mortality within seven days of exposure to copper and 96-hour LC50 values of approximately 400 for zinc and 2250 umol/l for cadmium. W hereas worms from the clean site that had 96-hour LC50 values of approximately 200 umol/l for zinc, 500 for cadmium and 15 for copper. However, the worms from the clean site had a higher tolerance to silver than those from the contaminated site with a 96-hour LC50 of approximately 6 umol/l compared to a 96-hour LC50 of 1 umol/l for the worms from the contaminated site. Mucus production was observed in response to all doses of copper and high doses of silver but not at any cadmium or zinc exposures. </t>
  </si>
  <si>
    <t>&gt;2000 &lt;3000</t>
  </si>
  <si>
    <t>&gt;224820 &lt;337230</t>
  </si>
  <si>
    <t>0, 0.2, 0.316, 0.4, 0.562, 0.6, 0.8, 1, 3.16, 5.62, 3</t>
  </si>
  <si>
    <t>&gt;5 &lt;10</t>
  </si>
  <si>
    <t>&gt;317.73 &lt;635.46</t>
  </si>
  <si>
    <t>0, 0.2, 0.316, 0.4, 0.562, 0.6, 0.8, 1, 3.16, 5.62, 4</t>
  </si>
  <si>
    <t>&gt;10 &lt;15</t>
  </si>
  <si>
    <t>&gt;635.46 &lt;953.19</t>
  </si>
  <si>
    <t>0, 0.2, 0.316, 0.4, 0.562, 0.6, 0.8, 1, 3.16, 5.62, 5</t>
  </si>
  <si>
    <t>0, 0.2, 0.316, 0.4, 0.562, 0.6, 0.8, 1, 3.16, 5.62, 6</t>
  </si>
  <si>
    <t>0, 0.2, 0.316, 0.4, 0.562, 0.6, 0.8, 1, 3.16, 5.62, 7</t>
  </si>
  <si>
    <t>LD50</t>
  </si>
  <si>
    <t>0, 0.2, 0.316, 0.4, 0.562, 0.6, 0.8, 1, 3.16, 5.62, 8</t>
  </si>
  <si>
    <t>0, 0.2, 0.316, 0.4, 0.562, 0.6, 0.8, 1, 3.16, 5.62, 9</t>
  </si>
  <si>
    <t>0, 0.2, 0.3, 0.316, 0.4, 0.5, 0.562, 0.6, 0.8, 1, 1.78, 3.16</t>
  </si>
  <si>
    <t>&gt;2 &lt;4</t>
  </si>
  <si>
    <t>&gt;215.7364 &lt;431.4728</t>
  </si>
  <si>
    <t>&gt;0 &lt;4</t>
  </si>
  <si>
    <t>&gt;0 &lt;431.4728</t>
  </si>
  <si>
    <t>&gt;0 &lt;2</t>
  </si>
  <si>
    <t>&gt;0 &lt;215.7364</t>
  </si>
  <si>
    <t xml:space="preserve">0, 0.2, 0.3, 0.316, 0.4, 0.5, 0.562, 0.6, 0.8, 1, 1.78, 3.16 </t>
  </si>
  <si>
    <t>0, 100, 178, 316, 562, 1,000, 1,780</t>
  </si>
  <si>
    <t>&gt;0 &lt;100</t>
  </si>
  <si>
    <t>&gt;0 &lt;6538</t>
  </si>
  <si>
    <t>&gt;6538 &lt;13076</t>
  </si>
  <si>
    <t>&gt;400 &lt;500</t>
  </si>
  <si>
    <t>&gt;26152 &lt;32690</t>
  </si>
  <si>
    <t>&gt;13076 &lt;19614</t>
  </si>
  <si>
    <t xml:space="preserve">0, 0.2, 0.316, 0.4, 0.562, 0.6, 0.8, 1, 3.16, 5.62, 10 </t>
  </si>
  <si>
    <t>Mucus production</t>
  </si>
  <si>
    <t>Muller-Karanassos et al., 2021</t>
  </si>
  <si>
    <t>Paint</t>
  </si>
  <si>
    <t xml:space="preserve">Historic Antifouling paint particles </t>
  </si>
  <si>
    <t>13 ± 1</t>
  </si>
  <si>
    <t>g/l</t>
  </si>
  <si>
    <t xml:space="preserve">Modern antifouling paint particles </t>
  </si>
  <si>
    <t>0 to 30</t>
  </si>
  <si>
    <t>0 to 30000000</t>
  </si>
  <si>
    <t xml:space="preserve">Silicone antifouling paint particles </t>
  </si>
  <si>
    <t>Muller-Karanassos et al. (2021) investigated the effects of environmental concentrations of antifouling paint particles on sediment-dwelling invertebrates. Adult ragworms and cockles were exposed to three types of antifouling paint particles, two biocidal (‘historic’ and ‘modern’) and one biocide-free (‘silicone’). Two laboratory-based 18-day and 5-day exposure experiments were carried out. Trial experiments carried out using the maximum environmental APP concentration (18.8 g/l) caused 100%  mortality of all ragworms and cockles in the modern treatment within 6 days. In the 18-day exposure, antifouling paint particle concentrations were 4.2 g/l for the historic biocidal treatment; 3.0 g/l for the modern biocidal treatment; and 2.1 g/l for the non-biocidal silicone treatment. The burrowing rate of the ragworms was reduced by 29% in the modern biocidal treatment.  However, there were no significant differences between treatments. Ragworms decreased in weight and feeding rates significantly, but significant differences were only seen between the modern biocidal treatment and the control. Modern biocidal antifouling paint particles were used at concentrations ranging from 0 to 30 g/l (ragworms) and 0 to 6 g/l (cockles) to estimate the 5-day LC50 exposure. The 5-day LC50 values were 19.9 g/l for the ragworms and 2.3 g/l for cockles. The 5-day EC50 values were 14.6 g/l for the ragworms and 1.4 g/l for cockles. </t>
  </si>
  <si>
    <t>Neira et al., 2014</t>
  </si>
  <si>
    <t xml:space="preserve">Neira et al. (2014) studied the distribution of copper in marinas and the associated benthic assemblages. The distribution of copper concentration in sediments exhibited a clear spatial gradient, with hotspots created by the presence of boats. There were clear differences in benthic assemblages from sites with and without elevated copper. At sites without boats, there was greater species richness. However, at sites with boats, there was reduced species richness and enhanced dominance of certain species including Tubificoides spp. </t>
  </si>
  <si>
    <t>Nogueira &amp; Nunes, 2020</t>
  </si>
  <si>
    <t>Antibiotic</t>
  </si>
  <si>
    <t>85721-33-1</t>
  </si>
  <si>
    <t>Ciprofloxacin</t>
  </si>
  <si>
    <t xml:space="preserve">20 ± 1 </t>
  </si>
  <si>
    <t>0.01, 0.1, 1, 10, 100</t>
  </si>
  <si>
    <t>Nogueira &amp; Nunes (2020) investigated the effects of the antibiotic Ciprofloxacin on the biochemical and behavioural effects of the polychaete Hediste diversicolor. Polychaetes were exposed in acute exposures that lasted 96 hours and chronic exposures that lasted 28 days. For the acute test, the polychaetes were exposed to 0.01, 0.1, 1, 10 and 100 μg/l; and for the chronic test, the exposure concentration were 0.001, 0.01, 0.1, 1 and 10 μg/l. For the burrowing tests, the polychaetes were placed on sediment and the time it took for the individual to burrow itself was recorded. The burrowing time was affected by the acute and chronic exposures, with an increase in burrowing time compared to the controls. </t>
  </si>
  <si>
    <t>0.001, 0.01, 0.1, 1, 10</t>
  </si>
  <si>
    <t>Nogueira &amp; Nunes, 2021</t>
  </si>
  <si>
    <t>Benzodiazepines</t>
  </si>
  <si>
    <t>439-14-5</t>
  </si>
  <si>
    <t xml:space="preserve">Diazepam </t>
  </si>
  <si>
    <t>Nogueira &amp; Nunes (2021) investigated the effects of Diazepam on the biochemical and behavioural effects of the polychaete Hediste diversicolor. Polychaetes were exposed in acute exposures that lasted 96 hours and chronic exposures that lasted 28 days. For the acute test, the polychaetes were exposed to 0.001, 0.01, 0.1, 1, and 10 μg/l; and for the chronic test, the exposure concentrations were 0.1, 1, 10, 100 and 1000 ng/l. For the burrowing tests, the polychaetes were placed on sediment and the time it took for the individual to burrow itself was recorded. The burrowing time was affected by both acute and chronic exposures, with a decrease in burrowing time in the acute exposure and an increase in burrowing time in the chronically exposed polychaetes. A decrease in spontaneous activity was observed in exposed polychetes compared to control organisms, under both exposure timescales. No weight changes were observed between exposed and unexposed polychaetes.</t>
  </si>
  <si>
    <t>0.1, 1, 10, 100,1000</t>
  </si>
  <si>
    <t>ng/l</t>
  </si>
  <si>
    <t>Activity</t>
  </si>
  <si>
    <t>Nogueira &amp; Nunes, 2021b</t>
  </si>
  <si>
    <t>32113-41-0</t>
  </si>
  <si>
    <t>Paracetamol</t>
  </si>
  <si>
    <t>20 ± 1</t>
  </si>
  <si>
    <t>5, 25, 125, 625, 3125</t>
  </si>
  <si>
    <t>Nogueira &amp; Nunes (2021b) investigated the effects of paracetamol on the biochemical and behavioural effects of the polychaete Hediste diversicolor. Polychaetes were exposed to acute exposures that lasted 96 hours and chronic exposures that lasted 28 days. For the acute test, the polychaetes were exposed to 5, 25, 125, 625, and 3125 μg/l; and for the chronic test, the exposure concentrations were 5, 10, 20, 40, and 80 ug/l. For the burrowing tests, the polychaetes were placed on sediment and the time it took for the individual to burrow itself was recorded. The burrowing time was affected by acute exposures, with an increase in burrowing time. An increase in spontaneous activity was observed in chronically exposed polychetes compared to control organisms. </t>
  </si>
  <si>
    <t>5, 10, 20, 40, 80</t>
  </si>
  <si>
    <t>Nunes et al., 2008</t>
  </si>
  <si>
    <t>7439-97-6</t>
  </si>
  <si>
    <t xml:space="preserve"> 0.2 to 11.9</t>
  </si>
  <si>
    <t>mg/kg</t>
  </si>
  <si>
    <t>200 to 11,900</t>
  </si>
  <si>
    <t xml:space="preserve">Nunes et al. (2008) investigated the macrobenthic community along a mercury contamination gradient in a temperate estuarine system; the Ria de Aveiro coastal lagoon.  Five sampling locations were selected along the mercury contamination gradient in the lagoon, with mercury concentrations ranging from 200 to 11,900 ug/kg. Significant differences in the macrobenthic community structure were observed along the mercury gradient. Reduced total abundance, lower species richness, and dominance of tolerant taxa were observed with an increase in mercury contamination. The polychaetes Hediste diversicolor and Alkmaria romijni, and the isopod Cyathura carinata were associated with high levels of mercury in sediment, while the bivalves Scrobicularia plana, Cerastoderma edule and Abra alba showed higher density in lesser contaminated sites. </t>
  </si>
  <si>
    <t>Olla et al., 1988</t>
  </si>
  <si>
    <t>Nephtys caeca</t>
  </si>
  <si>
    <t>Olla et al. (1988) investigated the responses of polychaetes to cadmium contaminated sediment. The burrowing rate of the polychaetes were assessed after 7, 14, 21, and 28 days of exposure to sediment contaminated with 40 mg/kg cadmium. Results showed significant differences in burrowing times on day 14 and 28 of exposure but no significant difference  on day 7 or 21.</t>
  </si>
  <si>
    <t>Ozoh &amp; Jones, 1990</t>
  </si>
  <si>
    <t>Larva</t>
  </si>
  <si>
    <t>1 day old larvae</t>
  </si>
  <si>
    <t>Ozoh &amp; Jones (1990) investigated the effects of copper exposure, temperature, and salinities on the survival of 1-day and 7-day-old Hediste (Nereis) diversicolor larvae. One-day-old larvae were exposed to 5, 10, and 20 ug/l copper, and seven-day-old larvae were exposed to 20, 40, 80, and 100 ug/l copper at various temperatures (12, 17, and 22°C) and salinities (7.6, 15.2, 22.9, and 30.5%) for 96 hours. Mortality was recorded across all of the treatments and was found to be influenced by salinity, temperature and copper. The one-day-old larvae were more sensitive to copper than the older larvae. </t>
  </si>
  <si>
    <t>7 day old larvae</t>
  </si>
  <si>
    <t>Ozoh &amp; Jones, 1990b</t>
  </si>
  <si>
    <t xml:space="preserve"> 25, 50, 75, 100</t>
  </si>
  <si>
    <t>Hatching</t>
  </si>
  <si>
    <t xml:space="preserve">Ozoh &amp; Jones (1990b) investigated the effects of copper exposure, temperature, and salinity on embryogenesis. Fertilization, cleavage and hatching dependent effects were assessed by exposing gametes to 0, 25, 50, 75, and 100 ug/l copper, at various temperatures (12, 17, and 22°C) and salinities (14.6, 21.9, and 29.2%). Fertilization success was not influenced by high salinity, low to high temperatures, or low doses of copper (5 to 75 ug/l ). However, fertilization was affected by low salinity below 7.63% and copper at 100 ug/l. The cleavage stage was affected by increasing temperature, salinity and copper exposure, with inhibition at copper concentrations between 5 to 75 ug/l. Copper influenced larvae significantly , with hatched larvae being non-motile and having reduced cilia beat rhythm. </t>
  </si>
  <si>
    <t>Oocytes</t>
  </si>
  <si>
    <t>Cleavage</t>
  </si>
  <si>
    <t>Ozoh, 1990</t>
  </si>
  <si>
    <t>150, 300, 450</t>
  </si>
  <si>
    <t xml:space="preserve">Ozoh (1990) investigated the effects of copper exposure on weight change (volume regulation) of Hediste (Nereis) diversicolor under varying salinities. Adult ragworms were exposed to 150, 300, and 400 ug/l copper at four different salinities (7.6, 15.25, 22.88, and 30.5) for four days. Copper exposure did not affect weight change in the ragworms, but the salinity significantly affected weight change. 
</t>
  </si>
  <si>
    <t>Ozoh, 1992</t>
  </si>
  <si>
    <t xml:space="preserve">100, 200,400, 600 </t>
  </si>
  <si>
    <t>Without sediment</t>
  </si>
  <si>
    <t>100, 200,400, 600</t>
  </si>
  <si>
    <t xml:space="preserve">Ozoh (1992) investigated the effects of copper exposure, temperature, salinity and sediment on the survival of juvenile Hediste (Nereis) diversicolor. For testing the effects of temperature, salinity, and copper on survival, juvenile worms were exposed to 100, 200, 400, and 600 ug/l copper, at 12, 17, and 22°C with salinities of 7.3, 14.6, 21,9, and 29.2%, for 96 hours. Juvenile worms were exposed to 1,000, 2,000, 3,000, 4,00,0 and ,5000 ug/l copper to examine the effects of sediment, temperature, salinity and copper on survival, at the same temperatures, salinities and time period as the other test. Mortality was recorded across all of the treatments.  Without sediment, increasing salinity and increasing temperature reduced the toxicity of copper, and the 96-hour LC50 values ranged from 247 to 512 ug/l. However, in the tests with sediment, increasing temperature and increasing salinity increased the toxicity of copper to the worms, the 96-hour LC50 values ranged from 2700 to 4100 ug/l. </t>
  </si>
  <si>
    <t>With sediment</t>
  </si>
  <si>
    <t>Ozoh, 1992b</t>
  </si>
  <si>
    <t>1992b</t>
  </si>
  <si>
    <t>300, 500, 700, 900</t>
  </si>
  <si>
    <t xml:space="preserve">Ozoh (1992b) investigated the effects of copper exposure, temperature, salinity and sediment on the survival of adult Hediste (Nereis) diversicolor. Adult worms were exposed to 300, 500, 700, and 900 ug/l copper, at 12, 17, and 22°C with salinities of 7.6, 15.25, 22.88, and 30.5%, for 96 hours to test their effects on survival.   Adult worms were exposed to 2,000, 3,000 and 4,000 ug/l copper with sediment, at the same temperatures, salinities and time period as the other test. Mortality was recorded across all of the treatments. Without sediment the combination of low salinity (7.6%), low temperature (12°C) and low salinity (7.6%), or high temperature (22°C) was very toxic to the worms, with 96-hour LC50 values of 402 and 339 ug/l, respectively. In the sediment treatments, the effects of copper were reduced with lower mortalities at higher doses of copper. The temperature increase and salinity affected the toxicity of copper with the most toxic effect occurring at low salinity and high temperatures. The 96-hour LC50 values ranged from 1,250 to 3,650 ug/l. 
</t>
  </si>
  <si>
    <t>2000, 3000, 4000</t>
  </si>
  <si>
    <t>Pires et al., 2016</t>
  </si>
  <si>
    <t>Caffeine  + Carbamazepine (CBZ)</t>
  </si>
  <si>
    <t xml:space="preserve">19 ± 1 </t>
  </si>
  <si>
    <t>7.85 ± 0.05</t>
  </si>
  <si>
    <t xml:space="preserve">29 ± 1.0 </t>
  </si>
  <si>
    <t>0.5 + 0.3</t>
  </si>
  <si>
    <t>3 + 6</t>
  </si>
  <si>
    <t>Natural product</t>
  </si>
  <si>
    <t>58-08-2</t>
  </si>
  <si>
    <t xml:space="preserve">Caffeine </t>
  </si>
  <si>
    <t>Pires et al. (2016) investigated the biochemical effects of single and combined exposure to carbamazepine and caffeine on Hediste diversicolor. Polychaetes were exposed to a range of concentrations of carbamazepine (0.3, 3.0, 6.0 and 9.0 ug/L) and caffeine (0.5, 3.0, and 18.0 ug/L) for 28 days. 8.3% of mortality at concentrations 0.3 and 3.0 ug/l after 28 days of exposure to carbamazepine, 25% at 6.0 ug/l and 16.7% at 18.0 ug/l. Specimens experienced 8.3% of mortality after 28 days of exposure to caffeine at 0.5 and 18.0 ug/l, and polychaetes exposed to 0.3 ug/l carbamazepine + 0.5 ug/l caffeine had 8.3% mortality. No mortality was recorded in the 3 ug/l caffeine or 3 ug/l caffeine + 6 ug/l carbamazepine treatment.</t>
  </si>
  <si>
    <t>Pires et al., 2022</t>
  </si>
  <si>
    <t>Graphene</t>
  </si>
  <si>
    <t xml:space="preserve">Graphene oxide nanosheets </t>
  </si>
  <si>
    <t>0.01, 0.1, 1, 10</t>
  </si>
  <si>
    <t>10, 100, 1000, 10000</t>
  </si>
  <si>
    <t xml:space="preserve">Pires et al. (2022) investigated the effects of graphene oxide nanosheets on the behavioural, physiological and biochemical responses of Hediste diversicolor. Polychaetes were exposed to a range of concentrations of graphene oxide nanosheets (10, 100, 1000, and 10,000 ug/l) for 28 days. The study assessed the effects on the behaviour, feeding activity, mucus production, regenerative capacity, antioxidant status, biochemical damage and metabolism. Body regeneration was significantly influenced by GO exposure, with all individuals exposed to GO exhibiting reductions in the number of regenerated segments when compared to the controls. Feeding activity was influenced by GO exposure with increased feeding times for exposed individuals. The segregation of mucus was significantly higher in individuals exposed to GO when compared to the controls. Burrowing rates of polychaetes exposed to GO were significantly slower than those in the control, with 20-35% of individuals in the highest tested concentrations unable to burrow by the end of the 30-minute assay. Mortality was around 40% in the GO-exposed treatments, with 30% mortality in the 10 and 100 ug/l treatments, but only 5% in the highest tested concentration of 10,000 ug/l. No mortality occurred in the control. </t>
  </si>
  <si>
    <t>Pook et al., 2009</t>
  </si>
  <si>
    <t>Copper chloride (CuCl)</t>
  </si>
  <si>
    <t xml:space="preserve">15 ± 0.5 </t>
  </si>
  <si>
    <t>100, 300, 500, 700, 900, 1100, 1300, 1500</t>
  </si>
  <si>
    <t>Scope for growth</t>
  </si>
  <si>
    <t>Froe</t>
  </si>
  <si>
    <t>600, 1200, 1800, 2400, 3000, 3600, 4200, 4800</t>
  </si>
  <si>
    <t>Restronguet</t>
  </si>
  <si>
    <t>Teign</t>
  </si>
  <si>
    <t>Pook et al. (2009) investigated the metabolic and fitness costs associated with metal resistance in Nereis diversicolor. In the upper reaches of Restronguet Creek, Cornwall, UK, the population of Nereis diversicolor is highly resistant to acute zinc and copper toxicity. In their study, the energetic costs associated with the metal resistance in terms of the worms’ allocation of metabolic resources and reproductive output was assessed. Ragworms were collected from Restronguet Creek as well as from two reference sites at Froe Creek in the Percuil Estuary and from the Teign Estuary in Devon, UK. Sexually immature individuals were used to calculate the toxicity of copper to the population to find the median LC50s. Non-resistant ragworms were exposed to concentrations of 100, 300, 500, 700, 900, 1,100, 1,300, and 1,500 ug/l copper, whereas resistant ragworms from Restronguet Creek were exposed to 600, 1,200, 1,800, 2,400, 3,000, 3,600, 4,200, and 4,800 ug/l copper for 96 hours. The results from the toxicity tests showed the populations of ragworms from Froe and Teign exhibited median 96-hour LC50s of 1,022  and 1,053 ug/l copper, whilst, the population from Restronguet Creek exhibited 96-hour LC50 values of 2,193 ug/l copper. The scope of growth of the ragworms from each of the populations was assessed. The ragworms from Restronguet Creek (metal-resistant) exhibited 46–62% less growth than that of animals from two non-resistant reference populations. The reproductive output of ragworms from each of the populations was assessed by sampling sexually mature females and measuring wet weight and fecundity. The ragworms from Restronguet Creek had significantly lower total fecundities and lower weights than the females from the reference sites. </t>
  </si>
  <si>
    <t>Reproductive output</t>
  </si>
  <si>
    <t>Rasmussen &amp; Andersen, 2000</t>
  </si>
  <si>
    <t>72589-96-9</t>
  </si>
  <si>
    <t>Cadmium chloride monohydrate</t>
  </si>
  <si>
    <t xml:space="preserve">Rasmussen &amp; Andersen (2000) investigated the effects of cadmium on the lugworm, Arenicola marina. The lugworms were exposed to cadmium for short term 24-hour exposures and to long-term 30-day exposures at a variety of salinities (10%, 15% and 20%). Exposure to cadmium increased the lugworm's sensitivity to hypo-osmotic stress. Long-term exposures to 0.1, 1, and 10 ug/l caused 15%, 30%, and 100% mortality, respectively. In the short-term exposures, mortality did not occur in the 0.1 and 1 ug/l cadmium treatments at 15% salinity, but at 20% salinity, 13% mortality occurred at 0.1 ug/l cadmium treatment. In the treatments where the salinity was altered from 20 to 10% increased mortality occurred at 0.1 and 1 ug/l cadmium with 25% and 50% mortality, respectively. </t>
  </si>
  <si>
    <t>15 to 10</t>
  </si>
  <si>
    <t>20 to 10</t>
  </si>
  <si>
    <t>Raymont &amp; Shields, 1963</t>
  </si>
  <si>
    <t>Chromic acid (H2CrO4), Disodium salt</t>
  </si>
  <si>
    <t>Nereis sp.</t>
  </si>
  <si>
    <t>MATC</t>
  </si>
  <si>
    <t>Chromic acid (H2CrO4), Potassium salt (1:2)</t>
  </si>
  <si>
    <t>Chromic acid (H2Cr2O7) disodium salt</t>
  </si>
  <si>
    <t>Rubinstein, 1978</t>
  </si>
  <si>
    <t>Herbicide</t>
  </si>
  <si>
    <t>131-52-2</t>
  </si>
  <si>
    <t>Sodium Pentachlorophenate</t>
  </si>
  <si>
    <t>2,3,4,5,6-Pentachlorophenol sodium salt (1:1)</t>
  </si>
  <si>
    <t>23 ± 1.5</t>
  </si>
  <si>
    <t xml:space="preserve">24 ± 1.0 </t>
  </si>
  <si>
    <t>45, 80, 156, 276</t>
  </si>
  <si>
    <t>Rubinstein (1978) investigated the influence of sodium pentachlorophenate on the feeding behaviour of Arenicola cristata. Worms were exposed to sodium pentachlorophenate at 45, 80, 156, and 276 ug/l for 144 hours. Significant reductions in the feeding behaviour of the worms occurred at 80 ug/l and above.</t>
  </si>
  <si>
    <t>Rubinstein, 1979</t>
  </si>
  <si>
    <t>143-50-0</t>
  </si>
  <si>
    <t>Kepone</t>
  </si>
  <si>
    <t xml:space="preserve">21 ± 1.0 </t>
  </si>
  <si>
    <t>2.8, 4.5, 6.6, 7.4, 29.5</t>
  </si>
  <si>
    <r>
      <t xml:space="preserve">Rubinstein (1979) </t>
    </r>
    <r>
      <rPr>
        <sz val="12"/>
        <color theme="1"/>
        <rFont val="Calibri"/>
        <family val="2"/>
        <scheme val="minor"/>
      </rPr>
      <t xml:space="preserve">investigated the influence of the pesticide Kepone on the feeding behaviour of Arenicola cristata. Worms were exposed to Kepone at 2.8, 4.5, 6.6, 7.4, and 29.5 ug/l for 144 hours. The highest tested concentration of Kepone was toxic to the worms causing 100% mortality. No mortalities occurred at the lower tested concentrations. Significant reductions in the feeding behaviour of the worms occurred at all tested concentrations between 60 to 144 hours. </t>
    </r>
  </si>
  <si>
    <t>Scanes et al., 1993</t>
  </si>
  <si>
    <t>309-00-2</t>
  </si>
  <si>
    <t>Aldrin</t>
  </si>
  <si>
    <t>(1R,4S,4aS,5S,8R,8aR)-rel-1,2,3,4,10,10-Hexachloro-1,4,4a,5,8,8a-hexahydro-1,4:5,8-dimethanonaphthalene</t>
  </si>
  <si>
    <t>Nephtys sp.</t>
  </si>
  <si>
    <t xml:space="preserve">Lentic </t>
  </si>
  <si>
    <t>Scanes et al. (1993) observed the effects of a spillage of the pesticide Aldrin on the biota of an estuarine beach, after an industrial accident in Hardys Bay, New South Wales. Water and sediment samples were taken three weeks following the spill, to measure the level of contamination caused by the spill. In addition, the abundances of some inter-tidal biota were determined at the site of the spillage and in other uncontaminated areas. The samples of water taken at the spill site were not contaminated by aldrin three weeks post-spill, however, sediment samples contained aldrin. The abundance of polychaetes was not significantly different when compared to the uncontaminated sites, but the abundance of crustacea was greatly reduced. </t>
  </si>
  <si>
    <t>Scaps et al., 1997</t>
  </si>
  <si>
    <t>Insecticide</t>
  </si>
  <si>
    <t xml:space="preserve">16 ± 1 </t>
  </si>
  <si>
    <t>1.00E-12, 1.00E-10, 1.00E-08, 1.00E-06</t>
  </si>
  <si>
    <t>121-75-5</t>
  </si>
  <si>
    <t>Malathion</t>
  </si>
  <si>
    <t>2-[(Dimethoxyphosphinothioyl)thio]butanedioic acid 1,4-diethyl ester</t>
  </si>
  <si>
    <t>56-38-2</t>
  </si>
  <si>
    <t>Parathion</t>
  </si>
  <si>
    <t>Phosphorothioic acid, O,O-Diethyl-O-(4-nitrophenyl)ester</t>
  </si>
  <si>
    <t xml:space="preserve">Scaps et al. (1997) investigated the effects of organophosphate and carbamate pesticides on acetylcholinesterase and choline acetyltransferase activities of the polychaete Nereis diversicolor. Ragworms were exposed to three organophosphate pesticides, Malathion, Parathion-ethyl and Phosalone, and one carbamate pesticide Carbaryl for up to 21 days at concentrations between 10􏰍6 and 10􏰍12 M.  There was 100% survival in all of the treatments until day 14 of the exposures. However, by day 21, 20% of worms exposed to 10􏰍6 and 10􏰍8 M malathion died and  33.5 and 62.5% mortality occurred in the 10􏰍8 and 10􏰍6 M parathion-ethyl treatments. </t>
  </si>
  <si>
    <t>2310-17-0</t>
  </si>
  <si>
    <t>Phosalone</t>
  </si>
  <si>
    <t>S-[(6-Chloro-2-oxo-3(2H)-benzoxazolyl)methyl]O,O-diethyl ester phosphorodithioic acid</t>
  </si>
  <si>
    <t>Schoor &amp; Newman, 1976</t>
  </si>
  <si>
    <t>Organochloride</t>
  </si>
  <si>
    <t>Mirex</t>
  </si>
  <si>
    <t>1,1a,2,2,3,3a,4,5,5,5a,5b,6-Dodecachlorooctahydro-1,3,4-metheno-1H-cyclobuta[cd]pentalene</t>
  </si>
  <si>
    <t xml:space="preserve">20 ± 2 </t>
  </si>
  <si>
    <t xml:space="preserve">0.016 to 0.062 </t>
  </si>
  <si>
    <t xml:space="preserve">Schoor &amp; Newman (1976) exposed Arenicola cristata to the pesticide Mirex to study behavioural changes. The worms were exposed to Mirex for 30 days. Mirex concentrations in the water raged between 0.016 to 0.062 ug/l during the exposure period. Statistically significant changes in the feeding and burrowing behaviour of the worms were observed from exposure to Mirex when compared to the controls. </t>
  </si>
  <si>
    <t>Sun &amp; Zhou, 2007</t>
  </si>
  <si>
    <t>100, 500, 1000, 3000</t>
  </si>
  <si>
    <t xml:space="preserve">Sun &amp; Zhou (2007) investigated the effects of metal accumulation in the polychaete Hediste japonica. Worms were exposed to 100, 1,000 and 3,000 ug/l cadmium for six days.  Only one worm died in the 3000 ug/l treatment. </t>
  </si>
  <si>
    <t>Thit et al., 2015</t>
  </si>
  <si>
    <t>7447-39-4</t>
  </si>
  <si>
    <t>Copper chloride</t>
  </si>
  <si>
    <t>ug/g</t>
  </si>
  <si>
    <t>Copper oxide microparticles</t>
  </si>
  <si>
    <t>Copper oxide nanoparticles</t>
  </si>
  <si>
    <t>ug/g dw sediment</t>
  </si>
  <si>
    <t>Thit et al. (2015) investigated the bioaccumulation, subcellular distribution and toxicity of sediment-associated copper in the ragworm Nereis diversicolor. The ragworms were exposed to sediment spiked with aqueous copper, copper oxide nanoparticles, or copper oxide microparticles at 150 ug Cu /g dwt sediment for 10 days. The exposure caused 62.5% mortality for ragworms exposed to aqueous copper, 37.5% mortality to ragworms exposed to copper oxide microparticles, and 0% mortality occurred in the treatment exposed to copper oxide nanoparticles. There was positive weight gain for the control and copper oxide nanoparticle-exposed ragworms, whereas there was weight loss for the ragworms exposed to aqueous copper and copper oxide microparticles. However, the weight loss was not significant. In the burrowing assay, the control ragworms and the copper oxide microparticle-exposed ragworms burrowed quickly into the sediment, whereas the ragworms exposed to aqueous copper and copper oxide nanoparticles had significantly longer burrowing times of 19.3 and 12.2 hours compared to the controls that had a mean burrowing time of 0.12 hours. </t>
  </si>
  <si>
    <t>Underwood &amp; Paterson, 1993</t>
  </si>
  <si>
    <t>Disinfectant</t>
  </si>
  <si>
    <t>50-00-0</t>
  </si>
  <si>
    <t>Formaldehyde</t>
  </si>
  <si>
    <t>ml/m2</t>
  </si>
  <si>
    <t>Underwood &amp; Paterson (1993) examined the effect the weekly application of the biocide formaldehyde to the sediment surface (at 200 ml/m2) on microalgal communities and their recolonization in the 8-day period between sprayings.  The treatment had continued for at least one year. They counted the burrow density of Nereis diversicolor on the control and sprayed sites. No burrows were found on biocide-treated sites, whereas there were 2,280 burrows counted per m2 at the control site. Although not studied directly, the observation suggests that Nereis diversicolor was excluded rom the treatment site due to the toxicity of the formaldehyde or the lack of microalgal food.</t>
  </si>
  <si>
    <t>Virgilio et al., 2005</t>
  </si>
  <si>
    <t>Virgilio et al. (2005) investigated the comparisons of genotype-tolerance responses in populations of Hediste diversicolor exposed to copper stress. The worms from three populations were exposed to 480 ug/l copper for up to nine days to assess the median LT50s. The population from Comacchio had 86.4% mortality within 141.6 hours, the population from Pialassa had 89.2% mortality within 129.0 hours and the population from Serchio had 89.7% mortality within 132.0 hours. The analysis did not reveal significant differences between the survival times.</t>
  </si>
  <si>
    <t>Walsh et al., 1986</t>
  </si>
  <si>
    <t>Bis(triphenyltin)oxide</t>
  </si>
  <si>
    <t>1,1,1,3,3,3-Hexaphenyldistannoxane</t>
  </si>
  <si>
    <t>Multiple</t>
  </si>
  <si>
    <t>96 to 168</t>
  </si>
  <si>
    <t>4 to 7</t>
  </si>
  <si>
    <t>Developmental changes, general</t>
  </si>
  <si>
    <t>Tributyltin acetate</t>
  </si>
  <si>
    <t>(Acetyloxy)tributylstannane</t>
  </si>
  <si>
    <t>Triphenyltin chloride</t>
  </si>
  <si>
    <t>Chlorotriphenylstannane</t>
  </si>
  <si>
    <t>Tributyltin oxide</t>
  </si>
  <si>
    <t>1,1,1,3,3,3-Hexabutyldistannoxane</t>
  </si>
  <si>
    <t>Wang et al., 2014</t>
  </si>
  <si>
    <t>22 ± 1</t>
  </si>
  <si>
    <t>mg/kg dw sediment</t>
  </si>
  <si>
    <t>ug/kg dw sediment</t>
  </si>
  <si>
    <t>Citrate silver NPs</t>
  </si>
  <si>
    <t>Polyvinyl-Pyrrolidone-Coated Silver NPs</t>
  </si>
  <si>
    <t>Wang et al. (2014) investigated the toxicity, bioaccumulation, and biotransformation of silver nanoparticles in marine organisms. The marine polychaete Nereis virens was exposed to a 28-day bioaccumulation study via sediment contamination in a flow through system. Sediments were contaminated with 7,500 ug/kg dry-weight sediment of either silver nitrate, citrate silver nanoparticles or polyvinyl-pyrrolidone-coated silver nanoparticles. No mortality occurred in any of the treatments throughout the 28-day study, however, weight loss did occur in all of the treatments. </t>
  </si>
  <si>
    <t>Watson et al., 2008</t>
  </si>
  <si>
    <t>50, 250, 500, 1000</t>
  </si>
  <si>
    <t>Settlement</t>
  </si>
  <si>
    <t>Combined values</t>
  </si>
  <si>
    <t>0.1, 1, 10, 50, 100, 250, 1000, 5000</t>
  </si>
  <si>
    <t>&gt;5000</t>
  </si>
  <si>
    <t>7440-47-3</t>
  </si>
  <si>
    <t>0.1, 1, 10, 25, 50, 100, 200, 250, 500, 1000, 5000</t>
  </si>
  <si>
    <t xml:space="preserve">Watson et al. (2009) investigated the effects of copper and other metals on fertilization, embryo development, larval survival, and settlement of the polychaete Nereis (Neanthes) virens. Larvae were exposed to cadmium, chromium, copper, lead, and zinc dissolved in seawater to nominal concentrations ranging from 0 to 5,000 ug/l for 96 hours. Copper was found to be the most toxic with a mean 96-hour LC50 of 76.5 ug/l.  The impacts of pre-fertilization exposure were assessed using copper. Oocytes and sperm were exposed to copper for 2 or 4 hours prior to fertilization, or for 10 minutes during fertilization to assess the effects of copper on fertilization success and development. Exposure to 500 ug/l or more reduced embryo developmental success significantly and increased the number of abnormal larvae. The effect of copper on the larval settlement was also assessed using sediment spiked to 0, 50, 250, 500 or 1,000 mg/kg dry weight.  Significantly fewer larvae were observed in sediment spiked at 250 mg/kg dry weight or greater. </t>
  </si>
  <si>
    <t>7439-92-1</t>
  </si>
  <si>
    <t>0.01, 0.1, 5, 100, 500, 1000</t>
  </si>
  <si>
    <t>Development Success</t>
  </si>
  <si>
    <t>Minutes</t>
  </si>
  <si>
    <t>Development Abnormal</t>
  </si>
  <si>
    <t>Watson et al., 2013</t>
  </si>
  <si>
    <t>50, 500, 1000</t>
  </si>
  <si>
    <t xml:space="preserve">mg/kg </t>
  </si>
  <si>
    <t>50,000, 500,000, 1,000,000</t>
  </si>
  <si>
    <t>Spawning</t>
  </si>
  <si>
    <t>71 -78</t>
  </si>
  <si>
    <t>Oocyte size</t>
  </si>
  <si>
    <t>Watson et al. (2013) investigated the effects of copper-spiked sediment on adult mortality, gametogenesis, spawning, and embryo development of the polychaete Nereis virens. Polychaetes were exposed to copper-spiked sediment at environmentally relevant concentrations for up to 2.5 months. Exposure to the copper contaminated sediment at high concentrations caused oocytes to be significantly smaller, spawning to occur earlier in males, and caused a reduction in the number of embryos developing normally after in vitro fertilization of oocytes fertilized with sperm from exposed males.  Adult mortality was dependent on the exposure time, but greater mortality occurred for both sexes at the highest tested concentrations. </t>
  </si>
  <si>
    <t>Development abnormal</t>
  </si>
  <si>
    <t>Zanuri et al., 2017</t>
  </si>
  <si>
    <t>15307-79-6</t>
  </si>
  <si>
    <t>Diclofenac</t>
  </si>
  <si>
    <t>0.01, 0.1, 1, 10, 100, 1000</t>
  </si>
  <si>
    <t>Oocyte</t>
  </si>
  <si>
    <t>Zanuri et al. (2017) investigated the impacts of Diclofenac, Ibuprofen, and Sildenafil citrate (Viagra®) on the fertilization biology of spawning marine invertebrates. Effects on sperm motility and successful fertilisation were studied on the echinoderms, Asterias rubens and Psammechinus miliaris, and the polychaete worm Arenicola marina. Sperm motility was assessed after exposures to Diclofenac (0.01, 0.1, 1, 10, 100, 1,000 ug/l ), Ibuprofen (0.01, 0.1, 1, 10, 100, 1,000 ug/l ) and Sildenafil citrate (2, 10, 18, 50, 100, 1,000 ug/l) for 30, 60, 90, and 120 minutes. In the fertilization tests, sperm and oocytes were individually exposed to the test contaminants at set concentrations and times. The exposed oocytes were mixed with unexposed sperm, exposed sperm were mixed with unexposed oocytes and a combination of both exposed oocytes, and sperm were assessed for fertilization success. Sperm motility and swimming speed were reduced when exposed to &gt;1 ug/l Diclofenac for over 90 minutes. Ibuprofen exposure significantly increased the swimming speed of the sperm when exposed to &gt;10 ug/l for 30 minutes or longer. However, exposure to Sildenafil citrate caused no significant changes in sperm motility or swimming speed.
The results from the pre-incubation of sperm showed that Diclofenac negatively affected the fertilization success of the polychaetes with a significant reduction after 30 min of exposure at 10 ug/l. Neither Ibuprofen nor Sildenafil citrate exposure affected fertilization success significantly. The results from pre-incubation of oocytes showed that Diclofenac caused a significant decline in fertilization success at 10 ug/l. However, neither Ibuprofen nor Sildenafil citrate exposure significantly affected fertilization success. Pre-incubation of both sperm and oocytes caused significant decreases in fertilization success of the polychaetes at Diclofenac concentrations of 1 ug/l and above. Ibuprofen caused significant reductions in fertilization success when gametes were exposed to Ibuprofen at 1000 ug/l. Pre-incubation with Sildenafil citrate had no effects on fertilization success.</t>
  </si>
  <si>
    <t>Motility</t>
  </si>
  <si>
    <t>15687-27-1</t>
  </si>
  <si>
    <t>Vasodilator</t>
  </si>
  <si>
    <t>171599-83-0</t>
  </si>
  <si>
    <t>Sildenafil (Viagra)</t>
  </si>
  <si>
    <t xml:space="preserve">Sildenafil citrate </t>
  </si>
  <si>
    <t>2, 10, 18, 50, 100, 1000</t>
  </si>
  <si>
    <t>Zhou et al., 2003</t>
  </si>
  <si>
    <t>Dulas Bay</t>
  </si>
  <si>
    <t>Blackwater</t>
  </si>
  <si>
    <t>West Thurrock</t>
  </si>
  <si>
    <t xml:space="preserve">Zhou et al. (2003) investigated the tolerance and accumulation of the trace metals zinc, copper, and cadmium in three populations of the polychaete Nereis diversicolor. Worms from a heavily metal-contaminated site (Dulas Bay), an intermediately metal contaminated site (West Thurrock) and a control site (Blackwater estuary) were exposed to various concentrations of zinc (0, 316, 1,000, 3,160, 5,620 or 10,000 ug/l), copper (0, 31.6, 100, 316, 632, 1,000 or 2,000 ug/l) or cadmium (0, 100, 562, 1000, 5,620 or 10,000 ug/l) for up to five weeks. Worms from the heavily contaminated site did not show increased tolerance to any metal. At the highest tested concentration of zinc (10,000 ug/l), the mortality rates were 100%, 71.42% and 71.42% for Dulas Bay, West Thurrock and Blackwater estuary, respectively. In the copper treatments, 100% mortality occurred in all of the Blackwater estuary and West Thurrock treatments exposed to 316 ug/l copper and above, and from 632 ug/l in the Dulas Bay treatments. The highest tested cadmium concentration caused 57.14%, 71.42% and 71.42% mortality for Dulas Bay, West Thurrock and Blackwater estuary populations, respectively. </t>
  </si>
</sst>
</file>

<file path=xl/styles.xml><?xml version="1.0" encoding="utf-8"?>
<styleSheet xmlns="http://schemas.openxmlformats.org/spreadsheetml/2006/main">
  <fonts count="11">
    <font>
      <sz val="12"/>
      <color theme="1"/>
      <name val="Calibri"/>
      <family val="2"/>
      <scheme val="minor"/>
    </font>
    <font>
      <sz val="12"/>
      <name val="Calibri"/>
      <family val="2"/>
      <scheme val="minor"/>
    </font>
    <font>
      <sz val="12"/>
      <color rgb="FF202124"/>
      <name val="Calibri"/>
      <family val="2"/>
      <scheme val="minor"/>
    </font>
    <font>
      <sz val="11"/>
      <name val="Calibri"/>
      <family val="2"/>
      <scheme val="minor"/>
    </font>
    <font>
      <sz val="12"/>
      <color rgb="FF000000"/>
      <name val="Calibri"/>
      <family val="2"/>
      <scheme val="minor"/>
    </font>
    <font>
      <b/>
      <sz val="12"/>
      <color theme="1"/>
      <name val="Calibri"/>
      <family val="2"/>
      <scheme val="minor"/>
    </font>
    <font>
      <sz val="12"/>
      <color rgb="FF212121"/>
      <name val="Segoe UI"/>
      <family val="2"/>
    </font>
    <font>
      <sz val="12"/>
      <color rgb="FF211E1E"/>
      <name val="Calibri"/>
      <family val="2"/>
      <scheme val="minor"/>
    </font>
    <font>
      <sz val="12"/>
      <color rgb="FF000000"/>
      <name val="Calibri"/>
      <family val="2"/>
    </font>
    <font>
      <b/>
      <sz val="9"/>
      <color rgb="FF000000"/>
      <name val="Tahoma"/>
      <family val="2"/>
    </font>
    <font>
      <sz val="9"/>
      <color rgb="FF000000"/>
      <name val="Tahoma"/>
      <family val="2"/>
    </font>
  </fonts>
  <fills count="16">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rgb="FFFFC000"/>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9" tint="0.59999389629810485"/>
        <bgColor indexed="64"/>
      </patternFill>
    </fill>
  </fills>
  <borders count="1">
    <border>
      <left/>
      <right/>
      <top/>
      <bottom/>
      <diagonal/>
    </border>
  </borders>
  <cellStyleXfs count="1">
    <xf numFmtId="0" fontId="0" fillId="0" borderId="0"/>
  </cellStyleXfs>
  <cellXfs count="39">
    <xf numFmtId="0" fontId="0" fillId="0" borderId="0" xfId="0"/>
    <xf numFmtId="0" fontId="0" fillId="2" borderId="0" xfId="0" applyFill="1" applyAlignment="1">
      <alignment horizontal="left" vertical="top"/>
    </xf>
    <xf numFmtId="0" fontId="0" fillId="2" borderId="0" xfId="0" applyFill="1" applyAlignment="1">
      <alignment horizontal="left" vertical="top" wrapText="1"/>
    </xf>
    <xf numFmtId="0" fontId="1" fillId="0" borderId="0" xfId="0" applyFont="1"/>
    <xf numFmtId="0" fontId="0" fillId="3" borderId="0" xfId="0" applyFill="1" applyAlignment="1">
      <alignment horizontal="left" vertical="top" wrapText="1"/>
    </xf>
    <xf numFmtId="0" fontId="0" fillId="0" borderId="0" xfId="0" applyAlignment="1">
      <alignment horizontal="left" vertical="top" wrapText="1"/>
    </xf>
    <xf numFmtId="0" fontId="2" fillId="0" borderId="0" xfId="0" applyFont="1"/>
    <xf numFmtId="0" fontId="1" fillId="0" borderId="0" xfId="0" applyFont="1" applyAlignment="1">
      <alignment horizontal="left" vertical="top"/>
    </xf>
    <xf numFmtId="0" fontId="3" fillId="0" borderId="0" xfId="0" applyFont="1"/>
    <xf numFmtId="0" fontId="0" fillId="0" borderId="0" xfId="0" applyAlignment="1">
      <alignment wrapText="1"/>
    </xf>
    <xf numFmtId="0" fontId="0" fillId="4" borderId="0" xfId="0" applyFill="1"/>
    <xf numFmtId="0" fontId="4" fillId="0" borderId="0" xfId="0" applyFont="1"/>
    <xf numFmtId="0" fontId="0" fillId="3" borderId="0" xfId="0" applyFill="1"/>
    <xf numFmtId="0" fontId="0" fillId="5" borderId="0" xfId="0" applyFill="1"/>
    <xf numFmtId="0" fontId="0" fillId="6" borderId="0" xfId="0" applyFill="1"/>
    <xf numFmtId="0" fontId="5" fillId="0" borderId="0" xfId="0" applyFont="1"/>
    <xf numFmtId="16" fontId="0" fillId="0" borderId="0" xfId="0" applyNumberFormat="1"/>
    <xf numFmtId="3" fontId="0" fillId="0" borderId="0" xfId="0" applyNumberFormat="1"/>
    <xf numFmtId="0" fontId="6" fillId="0" borderId="0" xfId="0" applyFont="1"/>
    <xf numFmtId="17" fontId="0" fillId="0" borderId="0" xfId="0" applyNumberFormat="1"/>
    <xf numFmtId="49" fontId="1" fillId="0" borderId="0" xfId="0" applyNumberFormat="1" applyFont="1"/>
    <xf numFmtId="0" fontId="7" fillId="0" borderId="0" xfId="0" applyFont="1"/>
    <xf numFmtId="0" fontId="8" fillId="3" borderId="0" xfId="0" applyFont="1" applyFill="1" applyAlignment="1">
      <alignment horizontal="left" vertical="top" wrapText="1"/>
    </xf>
    <xf numFmtId="0" fontId="0" fillId="2" borderId="0" xfId="0" applyFill="1"/>
    <xf numFmtId="0" fontId="0" fillId="7" borderId="0" xfId="0" applyFill="1"/>
    <xf numFmtId="0" fontId="0" fillId="8" borderId="0" xfId="0" applyFill="1"/>
    <xf numFmtId="11" fontId="0" fillId="0" borderId="0" xfId="0" applyNumberFormat="1"/>
    <xf numFmtId="0" fontId="0" fillId="9" borderId="0" xfId="0" applyFill="1"/>
    <xf numFmtId="0" fontId="0" fillId="10" borderId="0" xfId="0" applyFill="1" applyAlignment="1">
      <alignment horizontal="left" vertical="top" wrapText="1"/>
    </xf>
    <xf numFmtId="49" fontId="3" fillId="0" borderId="0" xfId="0" applyNumberFormat="1" applyFont="1"/>
    <xf numFmtId="0" fontId="4" fillId="0" borderId="0" xfId="0" applyFont="1" applyAlignment="1">
      <alignment horizontal="left" vertical="top" wrapText="1"/>
    </xf>
    <xf numFmtId="11" fontId="2" fillId="0" borderId="0" xfId="0" applyNumberFormat="1" applyFont="1"/>
    <xf numFmtId="0" fontId="0" fillId="11" borderId="0" xfId="0" applyFill="1"/>
    <xf numFmtId="0" fontId="1" fillId="3" borderId="0" xfId="0" applyFont="1" applyFill="1"/>
    <xf numFmtId="0" fontId="0" fillId="12" borderId="0" xfId="0" applyFill="1"/>
    <xf numFmtId="0" fontId="0" fillId="13" borderId="0" xfId="0" applyFill="1"/>
    <xf numFmtId="0" fontId="0" fillId="14" borderId="0" xfId="0" applyFill="1"/>
    <xf numFmtId="0" fontId="0" fillId="15" borderId="0" xfId="0" applyFill="1"/>
    <xf numFmtId="0" fontId="0" fillId="0" borderId="0" xfId="0" quotePrefix="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P871"/>
  <sheetViews>
    <sheetView tabSelected="1" zoomScale="70" zoomScaleNormal="70" workbookViewId="0">
      <pane ySplit="1" topLeftCell="A2" activePane="bottomLeft" state="frozen"/>
      <selection pane="bottomLeft" activeCell="A219" sqref="A219"/>
    </sheetView>
  </sheetViews>
  <sheetFormatPr defaultColWidth="11" defaultRowHeight="15.75"/>
  <cols>
    <col min="1" max="1" width="26.5" bestFit="1" customWidth="1"/>
    <col min="2" max="2" width="6.875" bestFit="1" customWidth="1"/>
    <col min="3" max="3" width="29" bestFit="1" customWidth="1"/>
    <col min="4" max="4" width="30.125" bestFit="1" customWidth="1"/>
    <col min="5" max="5" width="12.375" bestFit="1" customWidth="1"/>
    <col min="6" max="6" width="39.625" bestFit="1" customWidth="1"/>
    <col min="7" max="7" width="94" bestFit="1" customWidth="1"/>
    <col min="8" max="8" width="16.5" customWidth="1"/>
    <col min="9" max="9" width="19.375" bestFit="1" customWidth="1"/>
    <col min="10" max="10" width="20.375" customWidth="1"/>
    <col min="11" max="11" width="23" bestFit="1" customWidth="1"/>
    <col min="12" max="12" width="17" bestFit="1" customWidth="1"/>
    <col min="13" max="13" width="11.875" bestFit="1" customWidth="1"/>
    <col min="14" max="14" width="10.625" bestFit="1" customWidth="1"/>
    <col min="15" max="15" width="10.125" bestFit="1" customWidth="1"/>
    <col min="16" max="16" width="12" bestFit="1" customWidth="1"/>
    <col min="17" max="17" width="15.5" bestFit="1" customWidth="1"/>
    <col min="18" max="18" width="59" bestFit="1" customWidth="1"/>
    <col min="19" max="19" width="22.375" bestFit="1" customWidth="1"/>
    <col min="20" max="20" width="46.5" bestFit="1" customWidth="1"/>
    <col min="21" max="21" width="22.375" bestFit="1" customWidth="1"/>
    <col min="22" max="22" width="26.625" bestFit="1" customWidth="1"/>
    <col min="23" max="23" width="25" bestFit="1" customWidth="1"/>
    <col min="24" max="24" width="30.5" bestFit="1" customWidth="1"/>
    <col min="25" max="25" width="21.625" bestFit="1" customWidth="1"/>
    <col min="26" max="26" width="15.125" bestFit="1" customWidth="1"/>
    <col min="27" max="27" width="33" bestFit="1" customWidth="1"/>
    <col min="28" max="28" width="8.875" bestFit="1" customWidth="1"/>
    <col min="29" max="29" width="14.625" bestFit="1" customWidth="1"/>
    <col min="30" max="30" width="19.375" bestFit="1" customWidth="1"/>
    <col min="31" max="31" width="27.375" bestFit="1" customWidth="1"/>
    <col min="32" max="32" width="28" bestFit="1" customWidth="1"/>
    <col min="33" max="33" width="23.5" bestFit="1" customWidth="1"/>
    <col min="34" max="34" width="27" bestFit="1" customWidth="1"/>
    <col min="35" max="35" width="35.625" bestFit="1" customWidth="1"/>
    <col min="36" max="36" width="37" bestFit="1" customWidth="1"/>
    <col min="37" max="37" width="22.375" bestFit="1" customWidth="1"/>
    <col min="38" max="38" width="19.625" bestFit="1" customWidth="1"/>
    <col min="39" max="39" width="18.875" customWidth="1"/>
    <col min="40" max="40" width="20.5" bestFit="1" customWidth="1"/>
    <col min="41" max="41" width="24.625" bestFit="1" customWidth="1"/>
    <col min="42" max="42" width="15.375" bestFit="1" customWidth="1"/>
    <col min="43" max="43" width="11.375" bestFit="1" customWidth="1"/>
    <col min="44" max="44" width="255.875" style="5" bestFit="1" customWidth="1"/>
    <col min="45" max="45" width="48.875" bestFit="1" customWidth="1"/>
    <col min="46" max="46" width="17" bestFit="1" customWidth="1"/>
    <col min="47" max="47" width="11.5" bestFit="1" customWidth="1"/>
    <col min="48" max="48" width="14.375" bestFit="1" customWidth="1"/>
    <col min="54" max="54" width="142.375" bestFit="1" customWidth="1"/>
  </cols>
  <sheetData>
    <row r="1" spans="1:48" s="1" customForma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2" t="s">
        <v>43</v>
      </c>
      <c r="AS1" s="1" t="s">
        <v>44</v>
      </c>
      <c r="AT1" s="1" t="s">
        <v>45</v>
      </c>
      <c r="AU1" s="1" t="s">
        <v>46</v>
      </c>
      <c r="AV1" s="1" t="s">
        <v>47</v>
      </c>
    </row>
    <row r="2" spans="1:48" ht="117" customHeight="1">
      <c r="A2" t="s">
        <v>48</v>
      </c>
      <c r="B2" t="str">
        <f>RIGHT(A2,4)</f>
        <v>2006</v>
      </c>
      <c r="C2" s="3" t="s">
        <v>49</v>
      </c>
      <c r="D2" t="s">
        <v>49</v>
      </c>
      <c r="F2" t="s">
        <v>50</v>
      </c>
      <c r="G2" t="s">
        <v>50</v>
      </c>
      <c r="H2" t="s">
        <v>51</v>
      </c>
      <c r="I2" t="s">
        <v>52</v>
      </c>
      <c r="J2" t="s">
        <v>53</v>
      </c>
      <c r="K2" t="s">
        <v>54</v>
      </c>
      <c r="L2" t="s">
        <v>55</v>
      </c>
      <c r="M2" t="s">
        <v>56</v>
      </c>
      <c r="N2" t="s">
        <v>57</v>
      </c>
      <c r="O2" t="s">
        <v>58</v>
      </c>
      <c r="P2" t="s">
        <v>59</v>
      </c>
      <c r="Q2" t="s">
        <v>60</v>
      </c>
      <c r="R2" t="s">
        <v>60</v>
      </c>
      <c r="S2" t="s">
        <v>60</v>
      </c>
      <c r="T2" t="s">
        <v>60</v>
      </c>
      <c r="U2" t="s">
        <v>60</v>
      </c>
      <c r="V2">
        <v>730</v>
      </c>
      <c r="W2">
        <v>2</v>
      </c>
      <c r="X2" t="s">
        <v>61</v>
      </c>
      <c r="Y2" t="s">
        <v>60</v>
      </c>
      <c r="Z2" t="s">
        <v>62</v>
      </c>
      <c r="AA2" t="s">
        <v>63</v>
      </c>
      <c r="AB2" t="s">
        <v>60</v>
      </c>
      <c r="AC2" t="s">
        <v>60</v>
      </c>
      <c r="AD2" t="s">
        <v>60</v>
      </c>
      <c r="AE2" t="s">
        <v>60</v>
      </c>
      <c r="AF2" t="s">
        <v>60</v>
      </c>
      <c r="AG2" t="s">
        <v>60</v>
      </c>
      <c r="AH2" t="s">
        <v>60</v>
      </c>
      <c r="AI2" t="s">
        <v>60</v>
      </c>
      <c r="AJ2" t="s">
        <v>60</v>
      </c>
      <c r="AK2" t="s">
        <v>60</v>
      </c>
      <c r="AL2" t="s">
        <v>60</v>
      </c>
      <c r="AM2" t="s">
        <v>64</v>
      </c>
      <c r="AN2" t="s">
        <v>65</v>
      </c>
      <c r="AO2" t="str">
        <f>AM2</f>
        <v>Sublethal</v>
      </c>
      <c r="AP2" t="str">
        <f>AN2</f>
        <v>High</v>
      </c>
      <c r="AQ2" t="s">
        <v>66</v>
      </c>
      <c r="AR2" s="4" t="s">
        <v>67</v>
      </c>
      <c r="AT2" t="s">
        <v>68</v>
      </c>
      <c r="AU2" t="s">
        <v>69</v>
      </c>
    </row>
    <row r="3" spans="1:48">
      <c r="A3" t="s">
        <v>70</v>
      </c>
      <c r="B3" t="str">
        <f t="shared" ref="B3:B36" si="0">RIGHT(A3,5)</f>
        <v>2006b</v>
      </c>
      <c r="C3" t="s">
        <v>71</v>
      </c>
      <c r="D3" t="s">
        <v>72</v>
      </c>
      <c r="E3">
        <v>7440508</v>
      </c>
      <c r="F3" t="s">
        <v>73</v>
      </c>
      <c r="G3" t="s">
        <v>73</v>
      </c>
      <c r="H3" t="s">
        <v>51</v>
      </c>
      <c r="I3" t="s">
        <v>52</v>
      </c>
      <c r="J3" t="s">
        <v>74</v>
      </c>
      <c r="K3" t="s">
        <v>75</v>
      </c>
      <c r="L3" t="s">
        <v>76</v>
      </c>
      <c r="M3">
        <v>18</v>
      </c>
      <c r="O3">
        <v>30</v>
      </c>
      <c r="P3" t="s">
        <v>77</v>
      </c>
      <c r="Q3">
        <v>3</v>
      </c>
      <c r="R3">
        <v>8</v>
      </c>
      <c r="S3" t="s">
        <v>78</v>
      </c>
      <c r="V3">
        <v>5</v>
      </c>
      <c r="X3" t="s">
        <v>79</v>
      </c>
      <c r="Y3" t="s">
        <v>80</v>
      </c>
      <c r="Z3" t="s">
        <v>81</v>
      </c>
      <c r="AA3" t="s">
        <v>81</v>
      </c>
      <c r="AB3" t="s">
        <v>82</v>
      </c>
      <c r="AD3">
        <v>8</v>
      </c>
      <c r="AG3" t="s">
        <v>78</v>
      </c>
      <c r="AL3">
        <v>100</v>
      </c>
      <c r="AM3" t="str">
        <f t="shared" ref="AM3:AM24" si="1">IF(ISBLANK(AL3),"",IF(AL3&gt;=75,"Severe",IF(AL3&gt;=25,"Significant",IF(AL3&gt;=1,"Some", IF(AL3=0,"None")))))</f>
        <v>Severe</v>
      </c>
      <c r="AN3" t="str">
        <f t="shared" ref="AN3:AN24" si="2">IF(ISBLANK(AL3),"",IF(AL3&gt;=75,"None",IF(AL3&gt;=25,"Low",IF(AL3&gt;=1,"Medium", IF(AL3=0,"High")))))</f>
        <v>None</v>
      </c>
      <c r="AO3" t="str">
        <f>AM3</f>
        <v>Severe</v>
      </c>
      <c r="AP3" t="str">
        <f>AN3</f>
        <v>None</v>
      </c>
      <c r="AQ3" t="s">
        <v>77</v>
      </c>
      <c r="AS3" t="s">
        <v>83</v>
      </c>
      <c r="AT3" t="s">
        <v>68</v>
      </c>
      <c r="AU3" t="s">
        <v>68</v>
      </c>
    </row>
    <row r="4" spans="1:48">
      <c r="A4" t="s">
        <v>70</v>
      </c>
      <c r="B4" t="str">
        <f t="shared" si="0"/>
        <v>2006b</v>
      </c>
      <c r="C4" t="s">
        <v>71</v>
      </c>
      <c r="D4" t="s">
        <v>72</v>
      </c>
      <c r="E4">
        <v>7440508</v>
      </c>
      <c r="F4" t="s">
        <v>73</v>
      </c>
      <c r="G4" t="s">
        <v>73</v>
      </c>
      <c r="H4" t="s">
        <v>51</v>
      </c>
      <c r="I4" t="s">
        <v>52</v>
      </c>
      <c r="J4" t="s">
        <v>74</v>
      </c>
      <c r="K4" t="s">
        <v>75</v>
      </c>
      <c r="L4" t="s">
        <v>76</v>
      </c>
      <c r="M4">
        <v>18</v>
      </c>
      <c r="O4">
        <v>30</v>
      </c>
      <c r="P4" t="s">
        <v>77</v>
      </c>
      <c r="Q4">
        <v>3</v>
      </c>
      <c r="R4">
        <v>0.316</v>
      </c>
      <c r="S4" t="s">
        <v>78</v>
      </c>
      <c r="V4">
        <v>5</v>
      </c>
      <c r="W4">
        <v>120</v>
      </c>
      <c r="X4" t="s">
        <v>79</v>
      </c>
      <c r="Y4">
        <f>W4*0.04166</f>
        <v>4.9992000000000001</v>
      </c>
      <c r="Z4" t="s">
        <v>81</v>
      </c>
      <c r="AA4" t="s">
        <v>81</v>
      </c>
      <c r="AB4" t="s">
        <v>84</v>
      </c>
      <c r="AD4">
        <v>0.316</v>
      </c>
      <c r="AG4" t="s">
        <v>78</v>
      </c>
      <c r="AL4">
        <v>0</v>
      </c>
      <c r="AM4" t="str">
        <f t="shared" si="1"/>
        <v>None</v>
      </c>
      <c r="AN4" t="str">
        <f t="shared" si="2"/>
        <v>High</v>
      </c>
      <c r="AQ4" t="s">
        <v>77</v>
      </c>
      <c r="AS4" t="s">
        <v>83</v>
      </c>
      <c r="AT4" t="s">
        <v>68</v>
      </c>
      <c r="AU4" t="s">
        <v>68</v>
      </c>
    </row>
    <row r="5" spans="1:48">
      <c r="A5" t="s">
        <v>70</v>
      </c>
      <c r="B5" t="str">
        <f t="shared" si="0"/>
        <v>2006b</v>
      </c>
      <c r="C5" t="s">
        <v>71</v>
      </c>
      <c r="D5" t="s">
        <v>72</v>
      </c>
      <c r="E5">
        <v>7440508</v>
      </c>
      <c r="F5" t="s">
        <v>73</v>
      </c>
      <c r="G5" t="s">
        <v>73</v>
      </c>
      <c r="H5" t="s">
        <v>51</v>
      </c>
      <c r="I5" t="s">
        <v>52</v>
      </c>
      <c r="J5" t="s">
        <v>74</v>
      </c>
      <c r="K5" t="s">
        <v>75</v>
      </c>
      <c r="L5" t="s">
        <v>76</v>
      </c>
      <c r="M5">
        <v>18</v>
      </c>
      <c r="O5">
        <v>30</v>
      </c>
      <c r="P5" t="s">
        <v>77</v>
      </c>
      <c r="Q5">
        <v>3</v>
      </c>
      <c r="R5">
        <v>1</v>
      </c>
      <c r="S5" t="s">
        <v>78</v>
      </c>
      <c r="V5">
        <v>5</v>
      </c>
      <c r="W5">
        <v>120</v>
      </c>
      <c r="X5" t="s">
        <v>79</v>
      </c>
      <c r="Y5">
        <f>W5*0.04166</f>
        <v>4.9992000000000001</v>
      </c>
      <c r="Z5" t="s">
        <v>81</v>
      </c>
      <c r="AA5" t="s">
        <v>81</v>
      </c>
      <c r="AG5" t="s">
        <v>78</v>
      </c>
      <c r="AM5" t="str">
        <f t="shared" si="1"/>
        <v/>
      </c>
      <c r="AN5" t="str">
        <f t="shared" si="2"/>
        <v/>
      </c>
      <c r="AQ5" t="s">
        <v>77</v>
      </c>
      <c r="AS5" t="s">
        <v>83</v>
      </c>
      <c r="AT5" t="s">
        <v>68</v>
      </c>
      <c r="AU5" t="s">
        <v>68</v>
      </c>
    </row>
    <row r="6" spans="1:48">
      <c r="A6" t="s">
        <v>70</v>
      </c>
      <c r="B6" t="str">
        <f t="shared" si="0"/>
        <v>2006b</v>
      </c>
      <c r="C6" t="s">
        <v>71</v>
      </c>
      <c r="D6" t="s">
        <v>72</v>
      </c>
      <c r="E6">
        <v>7440508</v>
      </c>
      <c r="F6" t="s">
        <v>73</v>
      </c>
      <c r="G6" t="s">
        <v>73</v>
      </c>
      <c r="H6" t="s">
        <v>51</v>
      </c>
      <c r="I6" t="s">
        <v>52</v>
      </c>
      <c r="J6" t="s">
        <v>74</v>
      </c>
      <c r="K6" t="s">
        <v>75</v>
      </c>
      <c r="L6" t="s">
        <v>76</v>
      </c>
      <c r="M6">
        <v>18</v>
      </c>
      <c r="O6">
        <v>30</v>
      </c>
      <c r="P6" t="s">
        <v>77</v>
      </c>
      <c r="Q6">
        <v>3</v>
      </c>
      <c r="R6">
        <v>3.16</v>
      </c>
      <c r="S6" t="s">
        <v>78</v>
      </c>
      <c r="V6">
        <v>5</v>
      </c>
      <c r="W6">
        <v>45</v>
      </c>
      <c r="X6" t="s">
        <v>79</v>
      </c>
      <c r="Y6">
        <f>W6*0.04166</f>
        <v>1.8747</v>
      </c>
      <c r="Z6" t="s">
        <v>81</v>
      </c>
      <c r="AA6" t="s">
        <v>81</v>
      </c>
      <c r="AB6" t="s">
        <v>85</v>
      </c>
      <c r="AD6">
        <v>3.16</v>
      </c>
      <c r="AG6" t="s">
        <v>78</v>
      </c>
      <c r="AM6" t="str">
        <f t="shared" si="1"/>
        <v/>
      </c>
      <c r="AN6" t="str">
        <f t="shared" si="2"/>
        <v/>
      </c>
      <c r="AQ6" t="s">
        <v>77</v>
      </c>
      <c r="AS6" t="s">
        <v>83</v>
      </c>
      <c r="AT6" t="s">
        <v>68</v>
      </c>
      <c r="AU6" t="s">
        <v>68</v>
      </c>
    </row>
    <row r="7" spans="1:48">
      <c r="A7" t="s">
        <v>70</v>
      </c>
      <c r="B7" t="str">
        <f t="shared" si="0"/>
        <v>2006b</v>
      </c>
      <c r="C7" t="s">
        <v>71</v>
      </c>
      <c r="D7" t="s">
        <v>72</v>
      </c>
      <c r="E7">
        <v>7440508</v>
      </c>
      <c r="F7" t="s">
        <v>73</v>
      </c>
      <c r="G7" t="s">
        <v>73</v>
      </c>
      <c r="H7" t="s">
        <v>51</v>
      </c>
      <c r="I7" t="s">
        <v>52</v>
      </c>
      <c r="J7" t="s">
        <v>74</v>
      </c>
      <c r="K7" t="s">
        <v>75</v>
      </c>
      <c r="L7" t="s">
        <v>76</v>
      </c>
      <c r="M7">
        <v>18</v>
      </c>
      <c r="O7">
        <v>30</v>
      </c>
      <c r="P7" t="s">
        <v>77</v>
      </c>
      <c r="Q7">
        <v>3</v>
      </c>
      <c r="R7">
        <v>5.62</v>
      </c>
      <c r="S7" t="s">
        <v>78</v>
      </c>
      <c r="V7">
        <v>5</v>
      </c>
      <c r="W7">
        <v>22</v>
      </c>
      <c r="X7" t="s">
        <v>79</v>
      </c>
      <c r="Y7">
        <f>W7*0.04166</f>
        <v>0.91652</v>
      </c>
      <c r="Z7" t="s">
        <v>81</v>
      </c>
      <c r="AA7" t="s">
        <v>81</v>
      </c>
      <c r="AB7" t="s">
        <v>85</v>
      </c>
      <c r="AD7">
        <v>5.62</v>
      </c>
      <c r="AG7" t="s">
        <v>78</v>
      </c>
      <c r="AM7" t="str">
        <f t="shared" si="1"/>
        <v/>
      </c>
      <c r="AN7" t="str">
        <f t="shared" si="2"/>
        <v/>
      </c>
      <c r="AQ7" t="s">
        <v>77</v>
      </c>
      <c r="AS7" t="s">
        <v>83</v>
      </c>
      <c r="AT7" t="s">
        <v>68</v>
      </c>
      <c r="AU7" t="s">
        <v>68</v>
      </c>
    </row>
    <row r="8" spans="1:48">
      <c r="A8" t="s">
        <v>70</v>
      </c>
      <c r="B8" t="str">
        <f t="shared" si="0"/>
        <v>2006b</v>
      </c>
      <c r="C8" t="s">
        <v>71</v>
      </c>
      <c r="D8" t="s">
        <v>72</v>
      </c>
      <c r="E8">
        <v>7440508</v>
      </c>
      <c r="F8" t="s">
        <v>73</v>
      </c>
      <c r="G8" t="s">
        <v>73</v>
      </c>
      <c r="H8" t="s">
        <v>51</v>
      </c>
      <c r="I8" t="s">
        <v>52</v>
      </c>
      <c r="J8" t="s">
        <v>74</v>
      </c>
      <c r="K8" t="s">
        <v>75</v>
      </c>
      <c r="L8" t="s">
        <v>76</v>
      </c>
      <c r="M8">
        <v>18</v>
      </c>
      <c r="O8">
        <v>30</v>
      </c>
      <c r="P8" t="s">
        <v>77</v>
      </c>
      <c r="Q8">
        <v>3</v>
      </c>
      <c r="R8">
        <v>0.316</v>
      </c>
      <c r="S8" t="s">
        <v>78</v>
      </c>
      <c r="V8">
        <v>5</v>
      </c>
      <c r="W8">
        <v>120</v>
      </c>
      <c r="X8" t="s">
        <v>79</v>
      </c>
      <c r="Y8">
        <v>5</v>
      </c>
      <c r="Z8" t="s">
        <v>81</v>
      </c>
      <c r="AA8" t="s">
        <v>81</v>
      </c>
      <c r="AB8" t="s">
        <v>84</v>
      </c>
      <c r="AD8">
        <v>0.316</v>
      </c>
      <c r="AG8" t="s">
        <v>78</v>
      </c>
      <c r="AL8">
        <v>0</v>
      </c>
      <c r="AM8" t="str">
        <f t="shared" si="1"/>
        <v>None</v>
      </c>
      <c r="AN8" t="str">
        <f t="shared" si="2"/>
        <v>High</v>
      </c>
      <c r="AQ8" t="s">
        <v>77</v>
      </c>
      <c r="AS8" t="s">
        <v>86</v>
      </c>
      <c r="AT8" t="s">
        <v>68</v>
      </c>
      <c r="AU8" t="s">
        <v>68</v>
      </c>
    </row>
    <row r="9" spans="1:48">
      <c r="A9" t="s">
        <v>70</v>
      </c>
      <c r="B9" t="str">
        <f t="shared" si="0"/>
        <v>2006b</v>
      </c>
      <c r="C9" t="s">
        <v>71</v>
      </c>
      <c r="D9" t="s">
        <v>72</v>
      </c>
      <c r="E9">
        <v>7440508</v>
      </c>
      <c r="F9" t="s">
        <v>73</v>
      </c>
      <c r="G9" t="s">
        <v>73</v>
      </c>
      <c r="H9" t="s">
        <v>51</v>
      </c>
      <c r="I9" t="s">
        <v>52</v>
      </c>
      <c r="J9" t="s">
        <v>74</v>
      </c>
      <c r="K9" t="s">
        <v>75</v>
      </c>
      <c r="L9" t="s">
        <v>76</v>
      </c>
      <c r="M9">
        <v>18</v>
      </c>
      <c r="O9">
        <v>30</v>
      </c>
      <c r="P9" t="s">
        <v>77</v>
      </c>
      <c r="Q9">
        <v>3</v>
      </c>
      <c r="R9">
        <v>1</v>
      </c>
      <c r="S9" t="s">
        <v>78</v>
      </c>
      <c r="V9">
        <v>5</v>
      </c>
      <c r="X9" t="s">
        <v>79</v>
      </c>
      <c r="Z9" t="s">
        <v>81</v>
      </c>
      <c r="AA9" t="s">
        <v>81</v>
      </c>
      <c r="AG9" t="s">
        <v>78</v>
      </c>
      <c r="AM9" t="str">
        <f t="shared" si="1"/>
        <v/>
      </c>
      <c r="AN9" t="str">
        <f t="shared" si="2"/>
        <v/>
      </c>
      <c r="AQ9" t="s">
        <v>77</v>
      </c>
      <c r="AS9" t="s">
        <v>86</v>
      </c>
      <c r="AT9" t="s">
        <v>68</v>
      </c>
      <c r="AU9" t="s">
        <v>68</v>
      </c>
    </row>
    <row r="10" spans="1:48">
      <c r="A10" t="s">
        <v>70</v>
      </c>
      <c r="B10" t="str">
        <f t="shared" si="0"/>
        <v>2006b</v>
      </c>
      <c r="C10" t="s">
        <v>71</v>
      </c>
      <c r="D10" t="s">
        <v>72</v>
      </c>
      <c r="E10">
        <v>7440508</v>
      </c>
      <c r="F10" t="s">
        <v>73</v>
      </c>
      <c r="G10" t="s">
        <v>73</v>
      </c>
      <c r="H10" t="s">
        <v>51</v>
      </c>
      <c r="I10" t="s">
        <v>52</v>
      </c>
      <c r="J10" t="s">
        <v>74</v>
      </c>
      <c r="K10" t="s">
        <v>75</v>
      </c>
      <c r="L10" t="s">
        <v>76</v>
      </c>
      <c r="M10">
        <v>18</v>
      </c>
      <c r="O10">
        <v>30</v>
      </c>
      <c r="P10" t="s">
        <v>77</v>
      </c>
      <c r="Q10">
        <v>3</v>
      </c>
      <c r="R10">
        <v>3.16</v>
      </c>
      <c r="S10" t="s">
        <v>78</v>
      </c>
      <c r="V10">
        <v>5</v>
      </c>
      <c r="W10">
        <v>70</v>
      </c>
      <c r="X10" t="s">
        <v>79</v>
      </c>
      <c r="Y10">
        <v>2.91</v>
      </c>
      <c r="Z10" t="s">
        <v>81</v>
      </c>
      <c r="AA10" t="s">
        <v>81</v>
      </c>
      <c r="AB10" t="s">
        <v>85</v>
      </c>
      <c r="AD10">
        <v>3.16</v>
      </c>
      <c r="AG10" t="s">
        <v>78</v>
      </c>
      <c r="AL10">
        <v>50</v>
      </c>
      <c r="AM10" t="str">
        <f t="shared" si="1"/>
        <v>Significant</v>
      </c>
      <c r="AN10" t="str">
        <f t="shared" si="2"/>
        <v>Low</v>
      </c>
      <c r="AQ10" t="s">
        <v>77</v>
      </c>
      <c r="AS10" t="s">
        <v>86</v>
      </c>
      <c r="AT10" t="s">
        <v>68</v>
      </c>
      <c r="AU10" t="s">
        <v>68</v>
      </c>
    </row>
    <row r="11" spans="1:48">
      <c r="A11" t="s">
        <v>70</v>
      </c>
      <c r="B11" t="str">
        <f t="shared" si="0"/>
        <v>2006b</v>
      </c>
      <c r="C11" t="s">
        <v>71</v>
      </c>
      <c r="D11" t="s">
        <v>72</v>
      </c>
      <c r="E11">
        <v>7440508</v>
      </c>
      <c r="F11" t="s">
        <v>73</v>
      </c>
      <c r="G11" t="s">
        <v>73</v>
      </c>
      <c r="H11" t="s">
        <v>51</v>
      </c>
      <c r="I11" t="s">
        <v>52</v>
      </c>
      <c r="J11" t="s">
        <v>74</v>
      </c>
      <c r="K11" t="s">
        <v>75</v>
      </c>
      <c r="L11" t="s">
        <v>76</v>
      </c>
      <c r="M11">
        <v>18</v>
      </c>
      <c r="O11">
        <v>30</v>
      </c>
      <c r="P11" t="s">
        <v>77</v>
      </c>
      <c r="Q11">
        <v>3</v>
      </c>
      <c r="R11">
        <v>5.62</v>
      </c>
      <c r="S11" t="s">
        <v>78</v>
      </c>
      <c r="V11">
        <v>5</v>
      </c>
      <c r="W11">
        <v>45</v>
      </c>
      <c r="X11" t="s">
        <v>79</v>
      </c>
      <c r="Y11">
        <v>1.875</v>
      </c>
      <c r="Z11" t="s">
        <v>81</v>
      </c>
      <c r="AA11" t="s">
        <v>81</v>
      </c>
      <c r="AB11" t="s">
        <v>85</v>
      </c>
      <c r="AD11">
        <v>5.62</v>
      </c>
      <c r="AG11" t="s">
        <v>78</v>
      </c>
      <c r="AL11">
        <v>50</v>
      </c>
      <c r="AM11" t="str">
        <f t="shared" si="1"/>
        <v>Significant</v>
      </c>
      <c r="AN11" t="str">
        <f t="shared" si="2"/>
        <v>Low</v>
      </c>
      <c r="AQ11" t="s">
        <v>77</v>
      </c>
      <c r="AS11" t="s">
        <v>86</v>
      </c>
      <c r="AT11" t="s">
        <v>68</v>
      </c>
      <c r="AU11" t="s">
        <v>68</v>
      </c>
    </row>
    <row r="12" spans="1:48">
      <c r="A12" t="s">
        <v>70</v>
      </c>
      <c r="B12" t="str">
        <f t="shared" si="0"/>
        <v>2006b</v>
      </c>
      <c r="C12" t="s">
        <v>71</v>
      </c>
      <c r="D12" t="s">
        <v>72</v>
      </c>
      <c r="E12">
        <v>7440508</v>
      </c>
      <c r="F12" t="s">
        <v>73</v>
      </c>
      <c r="G12" t="s">
        <v>73</v>
      </c>
      <c r="H12" t="s">
        <v>51</v>
      </c>
      <c r="I12" t="s">
        <v>52</v>
      </c>
      <c r="J12" t="s">
        <v>74</v>
      </c>
      <c r="K12" t="s">
        <v>75</v>
      </c>
      <c r="L12" t="s">
        <v>76</v>
      </c>
      <c r="M12">
        <v>18</v>
      </c>
      <c r="O12">
        <v>30</v>
      </c>
      <c r="P12" t="s">
        <v>77</v>
      </c>
      <c r="Q12">
        <v>3</v>
      </c>
      <c r="R12">
        <v>8</v>
      </c>
      <c r="S12" t="s">
        <v>78</v>
      </c>
      <c r="V12">
        <v>5</v>
      </c>
      <c r="W12">
        <v>25</v>
      </c>
      <c r="X12" t="s">
        <v>79</v>
      </c>
      <c r="Y12">
        <v>1.05</v>
      </c>
      <c r="Z12" t="s">
        <v>81</v>
      </c>
      <c r="AA12" t="s">
        <v>81</v>
      </c>
      <c r="AB12" t="s">
        <v>85</v>
      </c>
      <c r="AD12">
        <v>8</v>
      </c>
      <c r="AG12" t="s">
        <v>78</v>
      </c>
      <c r="AL12">
        <v>50</v>
      </c>
      <c r="AM12" t="str">
        <f t="shared" si="1"/>
        <v>Significant</v>
      </c>
      <c r="AN12" t="str">
        <f t="shared" si="2"/>
        <v>Low</v>
      </c>
      <c r="AQ12" t="s">
        <v>77</v>
      </c>
      <c r="AS12" t="s">
        <v>86</v>
      </c>
      <c r="AT12" t="s">
        <v>68</v>
      </c>
      <c r="AU12" t="s">
        <v>68</v>
      </c>
    </row>
    <row r="13" spans="1:48" ht="47.25">
      <c r="A13" t="s">
        <v>70</v>
      </c>
      <c r="B13" t="str">
        <f t="shared" si="0"/>
        <v>2006b</v>
      </c>
      <c r="C13" t="s">
        <v>71</v>
      </c>
      <c r="D13" t="s">
        <v>72</v>
      </c>
      <c r="E13">
        <v>7440666</v>
      </c>
      <c r="F13" t="s">
        <v>87</v>
      </c>
      <c r="G13" t="s">
        <v>87</v>
      </c>
      <c r="H13" t="s">
        <v>51</v>
      </c>
      <c r="I13" t="s">
        <v>52</v>
      </c>
      <c r="J13" t="s">
        <v>74</v>
      </c>
      <c r="K13" t="s">
        <v>75</v>
      </c>
      <c r="L13" t="s">
        <v>76</v>
      </c>
      <c r="M13">
        <v>18</v>
      </c>
      <c r="O13">
        <v>30</v>
      </c>
      <c r="P13" t="s">
        <v>77</v>
      </c>
      <c r="Q13">
        <v>3</v>
      </c>
      <c r="R13">
        <v>100</v>
      </c>
      <c r="S13" t="s">
        <v>78</v>
      </c>
      <c r="V13">
        <v>5</v>
      </c>
      <c r="W13">
        <v>93.11</v>
      </c>
      <c r="X13" t="s">
        <v>79</v>
      </c>
      <c r="Y13">
        <f>W13*0.04166</f>
        <v>3.8789626000000004</v>
      </c>
      <c r="Z13" t="s">
        <v>81</v>
      </c>
      <c r="AA13" t="s">
        <v>81</v>
      </c>
      <c r="AB13" t="s">
        <v>85</v>
      </c>
      <c r="AD13">
        <v>100</v>
      </c>
      <c r="AG13" t="s">
        <v>78</v>
      </c>
      <c r="AL13">
        <v>50</v>
      </c>
      <c r="AM13" t="str">
        <f t="shared" si="1"/>
        <v>Significant</v>
      </c>
      <c r="AN13" t="str">
        <f t="shared" si="2"/>
        <v>Low</v>
      </c>
      <c r="AO13" t="str">
        <f>AM13</f>
        <v>Significant</v>
      </c>
      <c r="AP13" t="str">
        <f>AN13</f>
        <v>Low</v>
      </c>
      <c r="AQ13" t="s">
        <v>77</v>
      </c>
      <c r="AR13" s="4" t="s">
        <v>88</v>
      </c>
      <c r="AS13" t="s">
        <v>83</v>
      </c>
      <c r="AT13" t="s">
        <v>68</v>
      </c>
      <c r="AU13" t="s">
        <v>68</v>
      </c>
    </row>
    <row r="14" spans="1:48">
      <c r="A14" t="s">
        <v>70</v>
      </c>
      <c r="B14" t="str">
        <f t="shared" si="0"/>
        <v>2006b</v>
      </c>
      <c r="C14" t="s">
        <v>71</v>
      </c>
      <c r="D14" t="s">
        <v>72</v>
      </c>
      <c r="E14">
        <v>7440666</v>
      </c>
      <c r="F14" t="s">
        <v>87</v>
      </c>
      <c r="G14" t="s">
        <v>87</v>
      </c>
      <c r="H14" t="s">
        <v>51</v>
      </c>
      <c r="I14" t="s">
        <v>52</v>
      </c>
      <c r="J14" t="s">
        <v>74</v>
      </c>
      <c r="K14" t="s">
        <v>75</v>
      </c>
      <c r="L14" t="s">
        <v>76</v>
      </c>
      <c r="M14">
        <v>18</v>
      </c>
      <c r="O14">
        <v>30</v>
      </c>
      <c r="P14" t="s">
        <v>77</v>
      </c>
      <c r="Q14">
        <v>3</v>
      </c>
      <c r="R14">
        <v>178</v>
      </c>
      <c r="S14" t="s">
        <v>78</v>
      </c>
      <c r="V14">
        <v>5</v>
      </c>
      <c r="W14">
        <v>48.42</v>
      </c>
      <c r="X14" t="s">
        <v>79</v>
      </c>
      <c r="Y14">
        <f>W14*0.04166</f>
        <v>2.0171772000000003</v>
      </c>
      <c r="Z14" t="s">
        <v>81</v>
      </c>
      <c r="AA14" t="s">
        <v>81</v>
      </c>
      <c r="AB14" t="s">
        <v>85</v>
      </c>
      <c r="AD14">
        <v>178</v>
      </c>
      <c r="AG14" t="s">
        <v>78</v>
      </c>
      <c r="AL14">
        <v>50</v>
      </c>
      <c r="AM14" t="str">
        <f t="shared" si="1"/>
        <v>Significant</v>
      </c>
      <c r="AN14" t="str">
        <f t="shared" si="2"/>
        <v>Low</v>
      </c>
      <c r="AQ14" t="s">
        <v>77</v>
      </c>
      <c r="AS14" t="s">
        <v>83</v>
      </c>
      <c r="AT14" t="s">
        <v>68</v>
      </c>
      <c r="AU14" t="s">
        <v>68</v>
      </c>
    </row>
    <row r="15" spans="1:48">
      <c r="A15" t="s">
        <v>70</v>
      </c>
      <c r="B15" t="str">
        <f t="shared" si="0"/>
        <v>2006b</v>
      </c>
      <c r="C15" t="s">
        <v>71</v>
      </c>
      <c r="D15" t="s">
        <v>72</v>
      </c>
      <c r="E15">
        <v>7440666</v>
      </c>
      <c r="F15" t="s">
        <v>87</v>
      </c>
      <c r="G15" t="s">
        <v>87</v>
      </c>
      <c r="H15" t="s">
        <v>51</v>
      </c>
      <c r="I15" t="s">
        <v>52</v>
      </c>
      <c r="J15" t="s">
        <v>74</v>
      </c>
      <c r="K15" t="s">
        <v>75</v>
      </c>
      <c r="L15" t="s">
        <v>76</v>
      </c>
      <c r="M15">
        <v>18</v>
      </c>
      <c r="O15">
        <v>30</v>
      </c>
      <c r="P15" t="s">
        <v>77</v>
      </c>
      <c r="Q15">
        <v>3</v>
      </c>
      <c r="R15">
        <v>247</v>
      </c>
      <c r="S15" t="s">
        <v>78</v>
      </c>
      <c r="V15">
        <v>5</v>
      </c>
      <c r="X15" t="s">
        <v>79</v>
      </c>
      <c r="Z15" t="s">
        <v>81</v>
      </c>
      <c r="AA15" t="s">
        <v>81</v>
      </c>
      <c r="AG15" t="s">
        <v>78</v>
      </c>
      <c r="AM15" t="str">
        <f t="shared" si="1"/>
        <v/>
      </c>
      <c r="AN15" t="str">
        <f t="shared" si="2"/>
        <v/>
      </c>
      <c r="AQ15" t="s">
        <v>77</v>
      </c>
      <c r="AS15" t="s">
        <v>83</v>
      </c>
      <c r="AT15" t="s">
        <v>68</v>
      </c>
      <c r="AU15" t="s">
        <v>68</v>
      </c>
    </row>
    <row r="16" spans="1:48">
      <c r="A16" t="s">
        <v>70</v>
      </c>
      <c r="B16" t="str">
        <f t="shared" si="0"/>
        <v>2006b</v>
      </c>
      <c r="C16" t="s">
        <v>71</v>
      </c>
      <c r="D16" t="s">
        <v>72</v>
      </c>
      <c r="E16">
        <v>7440666</v>
      </c>
      <c r="F16" t="s">
        <v>87</v>
      </c>
      <c r="G16" t="s">
        <v>87</v>
      </c>
      <c r="H16" t="s">
        <v>51</v>
      </c>
      <c r="I16" t="s">
        <v>52</v>
      </c>
      <c r="J16" t="s">
        <v>74</v>
      </c>
      <c r="K16" t="s">
        <v>75</v>
      </c>
      <c r="L16" t="s">
        <v>76</v>
      </c>
      <c r="M16">
        <v>18</v>
      </c>
      <c r="O16">
        <v>30</v>
      </c>
      <c r="P16" t="s">
        <v>77</v>
      </c>
      <c r="Q16">
        <v>3</v>
      </c>
      <c r="R16">
        <v>316</v>
      </c>
      <c r="S16" t="s">
        <v>78</v>
      </c>
      <c r="V16">
        <v>5</v>
      </c>
      <c r="W16">
        <v>25</v>
      </c>
      <c r="X16" t="s">
        <v>79</v>
      </c>
      <c r="Y16">
        <f>W16*0.04166</f>
        <v>1.0415000000000001</v>
      </c>
      <c r="Z16" t="s">
        <v>81</v>
      </c>
      <c r="AA16" t="s">
        <v>81</v>
      </c>
      <c r="AB16" t="s">
        <v>85</v>
      </c>
      <c r="AD16">
        <v>316</v>
      </c>
      <c r="AG16" t="s">
        <v>78</v>
      </c>
      <c r="AL16">
        <v>50</v>
      </c>
      <c r="AM16" t="str">
        <f t="shared" si="1"/>
        <v>Significant</v>
      </c>
      <c r="AN16" t="str">
        <f t="shared" si="2"/>
        <v>Low</v>
      </c>
      <c r="AQ16" t="s">
        <v>77</v>
      </c>
      <c r="AS16" t="s">
        <v>83</v>
      </c>
      <c r="AT16" t="s">
        <v>68</v>
      </c>
      <c r="AU16" t="s">
        <v>68</v>
      </c>
    </row>
    <row r="17" spans="1:47">
      <c r="A17" t="s">
        <v>70</v>
      </c>
      <c r="B17" t="str">
        <f t="shared" si="0"/>
        <v>2006b</v>
      </c>
      <c r="C17" t="s">
        <v>71</v>
      </c>
      <c r="D17" t="s">
        <v>72</v>
      </c>
      <c r="E17">
        <v>7440666</v>
      </c>
      <c r="F17" t="s">
        <v>87</v>
      </c>
      <c r="G17" t="s">
        <v>87</v>
      </c>
      <c r="H17" t="s">
        <v>51</v>
      </c>
      <c r="I17" t="s">
        <v>52</v>
      </c>
      <c r="J17" t="s">
        <v>74</v>
      </c>
      <c r="K17" t="s">
        <v>75</v>
      </c>
      <c r="L17" t="s">
        <v>76</v>
      </c>
      <c r="M17">
        <v>18</v>
      </c>
      <c r="O17">
        <v>30</v>
      </c>
      <c r="P17" t="s">
        <v>77</v>
      </c>
      <c r="Q17">
        <v>3</v>
      </c>
      <c r="R17">
        <v>562</v>
      </c>
      <c r="S17" t="s">
        <v>78</v>
      </c>
      <c r="V17">
        <v>5</v>
      </c>
      <c r="W17">
        <v>20</v>
      </c>
      <c r="X17" t="s">
        <v>79</v>
      </c>
      <c r="Y17">
        <f>W17*0.04166</f>
        <v>0.83320000000000005</v>
      </c>
      <c r="Z17" t="s">
        <v>81</v>
      </c>
      <c r="AA17" t="s">
        <v>81</v>
      </c>
      <c r="AB17" t="s">
        <v>85</v>
      </c>
      <c r="AD17">
        <v>562</v>
      </c>
      <c r="AG17" t="s">
        <v>78</v>
      </c>
      <c r="AL17">
        <v>50</v>
      </c>
      <c r="AM17" t="str">
        <f t="shared" si="1"/>
        <v>Significant</v>
      </c>
      <c r="AN17" t="str">
        <f t="shared" si="2"/>
        <v>Low</v>
      </c>
      <c r="AQ17" t="s">
        <v>77</v>
      </c>
      <c r="AS17" t="s">
        <v>83</v>
      </c>
      <c r="AT17" t="s">
        <v>68</v>
      </c>
      <c r="AU17" t="s">
        <v>68</v>
      </c>
    </row>
    <row r="18" spans="1:47">
      <c r="A18" t="s">
        <v>70</v>
      </c>
      <c r="B18" t="str">
        <f t="shared" si="0"/>
        <v>2006b</v>
      </c>
      <c r="C18" t="s">
        <v>71</v>
      </c>
      <c r="D18" t="s">
        <v>72</v>
      </c>
      <c r="E18">
        <v>7440666</v>
      </c>
      <c r="F18" t="s">
        <v>87</v>
      </c>
      <c r="G18" t="s">
        <v>87</v>
      </c>
      <c r="H18" t="s">
        <v>51</v>
      </c>
      <c r="I18" t="s">
        <v>52</v>
      </c>
      <c r="J18" t="s">
        <v>74</v>
      </c>
      <c r="K18" t="s">
        <v>75</v>
      </c>
      <c r="L18" t="s">
        <v>76</v>
      </c>
      <c r="M18">
        <v>18</v>
      </c>
      <c r="O18">
        <v>30</v>
      </c>
      <c r="P18" t="s">
        <v>77</v>
      </c>
      <c r="Q18">
        <v>3</v>
      </c>
      <c r="R18">
        <v>800</v>
      </c>
      <c r="S18" t="s">
        <v>78</v>
      </c>
      <c r="V18">
        <v>5</v>
      </c>
      <c r="W18">
        <v>20</v>
      </c>
      <c r="X18" t="s">
        <v>79</v>
      </c>
      <c r="Y18">
        <f>W18*0.04166</f>
        <v>0.83320000000000005</v>
      </c>
      <c r="Z18" t="s">
        <v>81</v>
      </c>
      <c r="AA18" t="s">
        <v>81</v>
      </c>
      <c r="AB18" t="s">
        <v>85</v>
      </c>
      <c r="AD18">
        <v>800</v>
      </c>
      <c r="AG18" t="s">
        <v>78</v>
      </c>
      <c r="AL18">
        <v>50</v>
      </c>
      <c r="AM18" t="str">
        <f t="shared" si="1"/>
        <v>Significant</v>
      </c>
      <c r="AN18" t="str">
        <f t="shared" si="2"/>
        <v>Low</v>
      </c>
      <c r="AQ18" t="s">
        <v>77</v>
      </c>
      <c r="AS18" t="s">
        <v>83</v>
      </c>
      <c r="AT18" t="s">
        <v>68</v>
      </c>
      <c r="AU18" t="s">
        <v>68</v>
      </c>
    </row>
    <row r="19" spans="1:47">
      <c r="A19" t="s">
        <v>70</v>
      </c>
      <c r="B19" t="str">
        <f t="shared" si="0"/>
        <v>2006b</v>
      </c>
      <c r="C19" t="s">
        <v>71</v>
      </c>
      <c r="D19" t="s">
        <v>72</v>
      </c>
      <c r="E19">
        <v>7440666</v>
      </c>
      <c r="F19" t="s">
        <v>87</v>
      </c>
      <c r="G19" t="s">
        <v>87</v>
      </c>
      <c r="H19" t="s">
        <v>51</v>
      </c>
      <c r="I19" t="s">
        <v>52</v>
      </c>
      <c r="J19" t="s">
        <v>74</v>
      </c>
      <c r="K19" t="s">
        <v>75</v>
      </c>
      <c r="L19" t="s">
        <v>76</v>
      </c>
      <c r="M19">
        <v>18</v>
      </c>
      <c r="O19">
        <v>30</v>
      </c>
      <c r="P19" t="s">
        <v>77</v>
      </c>
      <c r="Q19">
        <v>3</v>
      </c>
      <c r="R19">
        <v>100</v>
      </c>
      <c r="S19" t="s">
        <v>78</v>
      </c>
      <c r="V19">
        <v>5</v>
      </c>
      <c r="W19">
        <v>120</v>
      </c>
      <c r="X19" t="s">
        <v>79</v>
      </c>
      <c r="Y19">
        <f>W19*0.04166</f>
        <v>4.9992000000000001</v>
      </c>
      <c r="Z19" t="s">
        <v>81</v>
      </c>
      <c r="AA19" t="s">
        <v>81</v>
      </c>
      <c r="AB19" t="s">
        <v>84</v>
      </c>
      <c r="AD19">
        <v>100</v>
      </c>
      <c r="AG19" t="s">
        <v>78</v>
      </c>
      <c r="AL19">
        <v>0</v>
      </c>
      <c r="AM19" t="str">
        <f t="shared" si="1"/>
        <v>None</v>
      </c>
      <c r="AN19" t="str">
        <f t="shared" si="2"/>
        <v>High</v>
      </c>
      <c r="AQ19" t="s">
        <v>77</v>
      </c>
      <c r="AS19" t="s">
        <v>86</v>
      </c>
      <c r="AT19" t="s">
        <v>68</v>
      </c>
      <c r="AU19" t="s">
        <v>68</v>
      </c>
    </row>
    <row r="20" spans="1:47">
      <c r="A20" t="s">
        <v>70</v>
      </c>
      <c r="B20" t="str">
        <f t="shared" si="0"/>
        <v>2006b</v>
      </c>
      <c r="C20" t="s">
        <v>71</v>
      </c>
      <c r="D20" t="s">
        <v>72</v>
      </c>
      <c r="E20">
        <v>7440666</v>
      </c>
      <c r="F20" t="s">
        <v>87</v>
      </c>
      <c r="G20" t="s">
        <v>87</v>
      </c>
      <c r="H20" t="s">
        <v>51</v>
      </c>
      <c r="I20" t="s">
        <v>52</v>
      </c>
      <c r="J20" t="s">
        <v>74</v>
      </c>
      <c r="K20" t="s">
        <v>75</v>
      </c>
      <c r="L20" t="s">
        <v>76</v>
      </c>
      <c r="M20">
        <v>18</v>
      </c>
      <c r="O20">
        <v>30</v>
      </c>
      <c r="P20" t="s">
        <v>77</v>
      </c>
      <c r="Q20">
        <v>3</v>
      </c>
      <c r="R20">
        <v>178</v>
      </c>
      <c r="S20" t="s">
        <v>78</v>
      </c>
      <c r="V20">
        <v>5</v>
      </c>
      <c r="W20">
        <v>120</v>
      </c>
      <c r="X20" t="s">
        <v>79</v>
      </c>
      <c r="Y20">
        <f>W20*0.04166</f>
        <v>4.9992000000000001</v>
      </c>
      <c r="Z20" t="s">
        <v>81</v>
      </c>
      <c r="AA20" t="s">
        <v>81</v>
      </c>
      <c r="AB20" t="s">
        <v>84</v>
      </c>
      <c r="AD20">
        <v>178</v>
      </c>
      <c r="AG20" t="s">
        <v>78</v>
      </c>
      <c r="AL20">
        <v>0</v>
      </c>
      <c r="AM20" t="str">
        <f t="shared" si="1"/>
        <v>None</v>
      </c>
      <c r="AN20" t="str">
        <f t="shared" si="2"/>
        <v>High</v>
      </c>
      <c r="AQ20" t="s">
        <v>77</v>
      </c>
      <c r="AS20" t="s">
        <v>86</v>
      </c>
      <c r="AT20" t="s">
        <v>68</v>
      </c>
      <c r="AU20" t="s">
        <v>68</v>
      </c>
    </row>
    <row r="21" spans="1:47">
      <c r="A21" t="s">
        <v>70</v>
      </c>
      <c r="B21" t="str">
        <f t="shared" si="0"/>
        <v>2006b</v>
      </c>
      <c r="C21" t="s">
        <v>71</v>
      </c>
      <c r="D21" t="s">
        <v>72</v>
      </c>
      <c r="E21">
        <v>7440666</v>
      </c>
      <c r="F21" t="s">
        <v>87</v>
      </c>
      <c r="G21" t="s">
        <v>87</v>
      </c>
      <c r="H21" t="s">
        <v>51</v>
      </c>
      <c r="I21" t="s">
        <v>52</v>
      </c>
      <c r="J21" t="s">
        <v>74</v>
      </c>
      <c r="K21" t="s">
        <v>75</v>
      </c>
      <c r="L21" t="s">
        <v>76</v>
      </c>
      <c r="M21">
        <v>18</v>
      </c>
      <c r="O21">
        <v>30</v>
      </c>
      <c r="P21" t="s">
        <v>77</v>
      </c>
      <c r="Q21">
        <v>3</v>
      </c>
      <c r="R21">
        <v>247</v>
      </c>
      <c r="S21" t="s">
        <v>78</v>
      </c>
      <c r="V21">
        <v>5</v>
      </c>
      <c r="X21" t="s">
        <v>79</v>
      </c>
      <c r="Z21" t="s">
        <v>81</v>
      </c>
      <c r="AA21" t="s">
        <v>81</v>
      </c>
      <c r="AG21" t="s">
        <v>78</v>
      </c>
      <c r="AM21" t="str">
        <f t="shared" si="1"/>
        <v/>
      </c>
      <c r="AN21" t="str">
        <f t="shared" si="2"/>
        <v/>
      </c>
      <c r="AQ21" t="s">
        <v>77</v>
      </c>
      <c r="AS21" t="s">
        <v>86</v>
      </c>
      <c r="AT21" t="s">
        <v>68</v>
      </c>
      <c r="AU21" t="s">
        <v>68</v>
      </c>
    </row>
    <row r="22" spans="1:47">
      <c r="A22" t="s">
        <v>70</v>
      </c>
      <c r="B22" t="str">
        <f t="shared" si="0"/>
        <v>2006b</v>
      </c>
      <c r="C22" t="s">
        <v>71</v>
      </c>
      <c r="D22" t="s">
        <v>72</v>
      </c>
      <c r="E22">
        <v>7440666</v>
      </c>
      <c r="F22" t="s">
        <v>87</v>
      </c>
      <c r="G22" t="s">
        <v>87</v>
      </c>
      <c r="H22" t="s">
        <v>51</v>
      </c>
      <c r="I22" t="s">
        <v>52</v>
      </c>
      <c r="J22" t="s">
        <v>74</v>
      </c>
      <c r="K22" t="s">
        <v>75</v>
      </c>
      <c r="L22" t="s">
        <v>76</v>
      </c>
      <c r="M22">
        <v>18</v>
      </c>
      <c r="O22">
        <v>30</v>
      </c>
      <c r="P22" t="s">
        <v>77</v>
      </c>
      <c r="Q22">
        <v>3</v>
      </c>
      <c r="R22">
        <v>316</v>
      </c>
      <c r="S22" t="s">
        <v>78</v>
      </c>
      <c r="V22">
        <v>5</v>
      </c>
      <c r="W22">
        <v>100</v>
      </c>
      <c r="X22" t="s">
        <v>79</v>
      </c>
      <c r="Y22">
        <f>W22*0.04166</f>
        <v>4.1660000000000004</v>
      </c>
      <c r="Z22" t="s">
        <v>81</v>
      </c>
      <c r="AA22" t="s">
        <v>81</v>
      </c>
      <c r="AB22" t="s">
        <v>85</v>
      </c>
      <c r="AD22">
        <v>316</v>
      </c>
      <c r="AG22" t="s">
        <v>78</v>
      </c>
      <c r="AL22">
        <v>50</v>
      </c>
      <c r="AM22" t="str">
        <f t="shared" si="1"/>
        <v>Significant</v>
      </c>
      <c r="AN22" t="str">
        <f t="shared" si="2"/>
        <v>Low</v>
      </c>
      <c r="AQ22" t="s">
        <v>77</v>
      </c>
      <c r="AS22" t="s">
        <v>86</v>
      </c>
      <c r="AT22" t="s">
        <v>68</v>
      </c>
      <c r="AU22" t="s">
        <v>68</v>
      </c>
    </row>
    <row r="23" spans="1:47">
      <c r="A23" t="s">
        <v>70</v>
      </c>
      <c r="B23" t="str">
        <f t="shared" si="0"/>
        <v>2006b</v>
      </c>
      <c r="C23" t="s">
        <v>71</v>
      </c>
      <c r="D23" t="s">
        <v>72</v>
      </c>
      <c r="E23">
        <v>7440666</v>
      </c>
      <c r="F23" t="s">
        <v>87</v>
      </c>
      <c r="G23" t="s">
        <v>87</v>
      </c>
      <c r="H23" t="s">
        <v>51</v>
      </c>
      <c r="I23" t="s">
        <v>52</v>
      </c>
      <c r="J23" t="s">
        <v>74</v>
      </c>
      <c r="K23" t="s">
        <v>75</v>
      </c>
      <c r="L23" t="s">
        <v>76</v>
      </c>
      <c r="M23">
        <v>18</v>
      </c>
      <c r="O23">
        <v>30</v>
      </c>
      <c r="P23" t="s">
        <v>77</v>
      </c>
      <c r="Q23">
        <v>3</v>
      </c>
      <c r="R23">
        <v>562</v>
      </c>
      <c r="S23" t="s">
        <v>78</v>
      </c>
      <c r="V23">
        <v>5</v>
      </c>
      <c r="W23">
        <v>80</v>
      </c>
      <c r="X23" t="s">
        <v>79</v>
      </c>
      <c r="Y23">
        <f>W23*0.04166</f>
        <v>3.3328000000000002</v>
      </c>
      <c r="Z23" t="s">
        <v>81</v>
      </c>
      <c r="AA23" t="s">
        <v>81</v>
      </c>
      <c r="AB23" t="s">
        <v>85</v>
      </c>
      <c r="AD23">
        <v>562</v>
      </c>
      <c r="AG23" t="s">
        <v>78</v>
      </c>
      <c r="AL23">
        <v>50</v>
      </c>
      <c r="AM23" t="str">
        <f t="shared" si="1"/>
        <v>Significant</v>
      </c>
      <c r="AN23" t="str">
        <f t="shared" si="2"/>
        <v>Low</v>
      </c>
      <c r="AQ23" t="s">
        <v>77</v>
      </c>
      <c r="AS23" t="s">
        <v>86</v>
      </c>
      <c r="AT23" t="s">
        <v>68</v>
      </c>
      <c r="AU23" t="s">
        <v>68</v>
      </c>
    </row>
    <row r="24" spans="1:47">
      <c r="A24" t="s">
        <v>70</v>
      </c>
      <c r="B24" t="str">
        <f t="shared" si="0"/>
        <v>2006b</v>
      </c>
      <c r="C24" t="s">
        <v>71</v>
      </c>
      <c r="D24" t="s">
        <v>72</v>
      </c>
      <c r="E24">
        <v>7440666</v>
      </c>
      <c r="F24" t="s">
        <v>87</v>
      </c>
      <c r="G24" t="s">
        <v>87</v>
      </c>
      <c r="H24" t="s">
        <v>51</v>
      </c>
      <c r="I24" t="s">
        <v>52</v>
      </c>
      <c r="J24" t="s">
        <v>74</v>
      </c>
      <c r="K24" t="s">
        <v>75</v>
      </c>
      <c r="L24" t="s">
        <v>76</v>
      </c>
      <c r="M24">
        <v>18</v>
      </c>
      <c r="O24">
        <v>30</v>
      </c>
      <c r="P24" t="s">
        <v>77</v>
      </c>
      <c r="Q24">
        <v>3</v>
      </c>
      <c r="R24">
        <v>800</v>
      </c>
      <c r="S24" t="s">
        <v>78</v>
      </c>
      <c r="V24">
        <v>5</v>
      </c>
      <c r="W24">
        <v>55</v>
      </c>
      <c r="X24" t="s">
        <v>79</v>
      </c>
      <c r="Y24">
        <f>W24*0.04166</f>
        <v>2.2913000000000001</v>
      </c>
      <c r="Z24" t="s">
        <v>81</v>
      </c>
      <c r="AA24" t="s">
        <v>81</v>
      </c>
      <c r="AB24" t="s">
        <v>85</v>
      </c>
      <c r="AD24">
        <v>800</v>
      </c>
      <c r="AG24" t="s">
        <v>78</v>
      </c>
      <c r="AL24">
        <v>50</v>
      </c>
      <c r="AM24" t="str">
        <f t="shared" si="1"/>
        <v>Significant</v>
      </c>
      <c r="AN24" t="str">
        <f t="shared" si="2"/>
        <v>Low</v>
      </c>
      <c r="AQ24" t="s">
        <v>77</v>
      </c>
      <c r="AS24" t="s">
        <v>86</v>
      </c>
      <c r="AT24" t="s">
        <v>68</v>
      </c>
      <c r="AU24" t="s">
        <v>68</v>
      </c>
    </row>
    <row r="25" spans="1:47">
      <c r="A25" t="s">
        <v>89</v>
      </c>
      <c r="B25" t="str">
        <f t="shared" si="0"/>
        <v xml:space="preserve"> 2007</v>
      </c>
      <c r="C25" s="3" t="s">
        <v>90</v>
      </c>
      <c r="D25" s="3" t="s">
        <v>91</v>
      </c>
      <c r="E25" s="6" t="s">
        <v>92</v>
      </c>
      <c r="F25" t="s">
        <v>93</v>
      </c>
      <c r="G25" t="s">
        <v>93</v>
      </c>
      <c r="H25" t="s">
        <v>94</v>
      </c>
      <c r="I25" t="s">
        <v>95</v>
      </c>
      <c r="J25" t="s">
        <v>74</v>
      </c>
      <c r="K25" t="s">
        <v>96</v>
      </c>
      <c r="L25" t="s">
        <v>97</v>
      </c>
      <c r="M25" t="s">
        <v>98</v>
      </c>
      <c r="N25" t="s">
        <v>99</v>
      </c>
      <c r="O25" t="s">
        <v>100</v>
      </c>
      <c r="P25" t="s">
        <v>77</v>
      </c>
      <c r="R25" t="s">
        <v>101</v>
      </c>
      <c r="S25" t="s">
        <v>102</v>
      </c>
      <c r="T25" t="s">
        <v>101</v>
      </c>
      <c r="U25" t="s">
        <v>102</v>
      </c>
      <c r="V25">
        <v>10</v>
      </c>
      <c r="W25">
        <v>10</v>
      </c>
      <c r="X25" t="s">
        <v>103</v>
      </c>
      <c r="Y25">
        <v>10</v>
      </c>
      <c r="Z25" t="s">
        <v>104</v>
      </c>
      <c r="AA25" t="s">
        <v>105</v>
      </c>
      <c r="AB25" t="s">
        <v>106</v>
      </c>
      <c r="AD25">
        <v>3</v>
      </c>
      <c r="AG25" t="s">
        <v>102</v>
      </c>
      <c r="AH25">
        <v>3</v>
      </c>
      <c r="AK25" t="s">
        <v>102</v>
      </c>
      <c r="AM25" t="s">
        <v>64</v>
      </c>
      <c r="AN25" t="s">
        <v>65</v>
      </c>
      <c r="AQ25" t="s">
        <v>77</v>
      </c>
      <c r="AS25" t="s">
        <v>107</v>
      </c>
      <c r="AT25" t="s">
        <v>68</v>
      </c>
      <c r="AU25" t="s">
        <v>68</v>
      </c>
    </row>
    <row r="26" spans="1:47" ht="146.25" customHeight="1">
      <c r="A26" t="s">
        <v>89</v>
      </c>
      <c r="B26" t="str">
        <f t="shared" si="0"/>
        <v xml:space="preserve"> 2007</v>
      </c>
      <c r="C26" s="3" t="s">
        <v>90</v>
      </c>
      <c r="D26" s="3" t="s">
        <v>91</v>
      </c>
      <c r="E26" s="6" t="s">
        <v>92</v>
      </c>
      <c r="F26" t="s">
        <v>93</v>
      </c>
      <c r="G26" t="s">
        <v>93</v>
      </c>
      <c r="H26" t="s">
        <v>94</v>
      </c>
      <c r="I26" t="s">
        <v>95</v>
      </c>
      <c r="J26" t="s">
        <v>74</v>
      </c>
      <c r="K26" t="s">
        <v>96</v>
      </c>
      <c r="L26" t="s">
        <v>97</v>
      </c>
      <c r="M26" t="s">
        <v>98</v>
      </c>
      <c r="N26" t="s">
        <v>99</v>
      </c>
      <c r="O26" t="s">
        <v>100</v>
      </c>
      <c r="P26" t="s">
        <v>77</v>
      </c>
      <c r="R26" t="s">
        <v>101</v>
      </c>
      <c r="S26" t="s">
        <v>102</v>
      </c>
      <c r="T26" t="s">
        <v>101</v>
      </c>
      <c r="U26" t="s">
        <v>102</v>
      </c>
      <c r="V26">
        <v>10</v>
      </c>
      <c r="W26">
        <v>10</v>
      </c>
      <c r="X26" t="s">
        <v>103</v>
      </c>
      <c r="Y26">
        <v>10</v>
      </c>
      <c r="Z26" t="s">
        <v>104</v>
      </c>
      <c r="AA26" t="s">
        <v>105</v>
      </c>
      <c r="AB26" t="s">
        <v>108</v>
      </c>
      <c r="AD26">
        <v>5</v>
      </c>
      <c r="AG26" t="s">
        <v>102</v>
      </c>
      <c r="AH26">
        <v>5</v>
      </c>
      <c r="AK26" t="s">
        <v>102</v>
      </c>
      <c r="AM26" t="s">
        <v>64</v>
      </c>
      <c r="AN26" t="s">
        <v>65</v>
      </c>
      <c r="AQ26" t="s">
        <v>77</v>
      </c>
      <c r="AS26" t="s">
        <v>107</v>
      </c>
      <c r="AT26" t="s">
        <v>68</v>
      </c>
      <c r="AU26" t="s">
        <v>68</v>
      </c>
    </row>
    <row r="27" spans="1:47">
      <c r="A27" t="s">
        <v>89</v>
      </c>
      <c r="B27" t="str">
        <f t="shared" si="0"/>
        <v xml:space="preserve"> 2007</v>
      </c>
      <c r="C27" s="3" t="s">
        <v>90</v>
      </c>
      <c r="D27" s="3" t="s">
        <v>91</v>
      </c>
      <c r="E27" s="6" t="s">
        <v>92</v>
      </c>
      <c r="F27" t="s">
        <v>93</v>
      </c>
      <c r="G27" t="s">
        <v>93</v>
      </c>
      <c r="H27" t="s">
        <v>94</v>
      </c>
      <c r="I27" t="s">
        <v>95</v>
      </c>
      <c r="J27" t="s">
        <v>74</v>
      </c>
      <c r="K27" t="s">
        <v>96</v>
      </c>
      <c r="L27" t="s">
        <v>97</v>
      </c>
      <c r="M27" t="s">
        <v>98</v>
      </c>
      <c r="N27" t="s">
        <v>99</v>
      </c>
      <c r="O27" t="s">
        <v>100</v>
      </c>
      <c r="P27" t="s">
        <v>77</v>
      </c>
      <c r="R27" t="s">
        <v>101</v>
      </c>
      <c r="S27" t="s">
        <v>102</v>
      </c>
      <c r="T27" t="s">
        <v>101</v>
      </c>
      <c r="U27" t="s">
        <v>102</v>
      </c>
      <c r="V27">
        <v>10</v>
      </c>
      <c r="W27">
        <v>10</v>
      </c>
      <c r="X27" t="s">
        <v>103</v>
      </c>
      <c r="Y27">
        <v>10</v>
      </c>
      <c r="Z27" t="s">
        <v>104</v>
      </c>
      <c r="AA27" t="s">
        <v>105</v>
      </c>
      <c r="AB27" t="s">
        <v>109</v>
      </c>
      <c r="AD27">
        <v>6.5</v>
      </c>
      <c r="AG27" t="s">
        <v>102</v>
      </c>
      <c r="AH27">
        <v>6.5</v>
      </c>
      <c r="AK27" t="s">
        <v>102</v>
      </c>
      <c r="AM27" t="s">
        <v>64</v>
      </c>
      <c r="AN27" t="s">
        <v>65</v>
      </c>
      <c r="AQ27" t="s">
        <v>77</v>
      </c>
      <c r="AS27" t="s">
        <v>107</v>
      </c>
      <c r="AT27" t="s">
        <v>68</v>
      </c>
      <c r="AU27" t="s">
        <v>68</v>
      </c>
    </row>
    <row r="28" spans="1:47" ht="15.95" customHeight="1">
      <c r="A28" t="s">
        <v>89</v>
      </c>
      <c r="B28" t="str">
        <f t="shared" si="0"/>
        <v xml:space="preserve"> 2007</v>
      </c>
      <c r="C28" s="3" t="s">
        <v>90</v>
      </c>
      <c r="D28" s="3" t="s">
        <v>91</v>
      </c>
      <c r="E28" s="6" t="s">
        <v>92</v>
      </c>
      <c r="F28" t="s">
        <v>93</v>
      </c>
      <c r="G28" t="s">
        <v>93</v>
      </c>
      <c r="H28" t="s">
        <v>94</v>
      </c>
      <c r="I28" t="s">
        <v>95</v>
      </c>
      <c r="J28" t="s">
        <v>74</v>
      </c>
      <c r="K28" t="s">
        <v>96</v>
      </c>
      <c r="L28" t="s">
        <v>97</v>
      </c>
      <c r="M28" t="s">
        <v>98</v>
      </c>
      <c r="N28" t="s">
        <v>99</v>
      </c>
      <c r="O28" t="s">
        <v>100</v>
      </c>
      <c r="P28" t="s">
        <v>77</v>
      </c>
      <c r="R28" t="s">
        <v>101</v>
      </c>
      <c r="S28" t="s">
        <v>102</v>
      </c>
      <c r="T28" t="s">
        <v>101</v>
      </c>
      <c r="U28" t="s">
        <v>102</v>
      </c>
      <c r="V28">
        <v>10</v>
      </c>
      <c r="W28">
        <v>10</v>
      </c>
      <c r="X28" t="s">
        <v>103</v>
      </c>
      <c r="Y28">
        <v>10</v>
      </c>
      <c r="Z28" t="s">
        <v>104</v>
      </c>
      <c r="AA28" t="s">
        <v>105</v>
      </c>
      <c r="AB28" t="s">
        <v>106</v>
      </c>
      <c r="AD28">
        <v>2</v>
      </c>
      <c r="AG28" t="s">
        <v>102</v>
      </c>
      <c r="AH28">
        <v>2</v>
      </c>
      <c r="AK28" t="s">
        <v>102</v>
      </c>
      <c r="AM28" t="s">
        <v>64</v>
      </c>
      <c r="AN28" t="s">
        <v>65</v>
      </c>
      <c r="AQ28" t="s">
        <v>77</v>
      </c>
      <c r="AS28" t="s">
        <v>110</v>
      </c>
      <c r="AT28" t="s">
        <v>68</v>
      </c>
      <c r="AU28" t="s">
        <v>68</v>
      </c>
    </row>
    <row r="29" spans="1:47" ht="15.95" customHeight="1">
      <c r="A29" t="s">
        <v>89</v>
      </c>
      <c r="B29" t="str">
        <f t="shared" si="0"/>
        <v xml:space="preserve"> 2007</v>
      </c>
      <c r="C29" s="3" t="s">
        <v>90</v>
      </c>
      <c r="D29" s="3" t="s">
        <v>91</v>
      </c>
      <c r="E29" s="6" t="s">
        <v>92</v>
      </c>
      <c r="F29" t="s">
        <v>93</v>
      </c>
      <c r="G29" t="s">
        <v>93</v>
      </c>
      <c r="H29" t="s">
        <v>94</v>
      </c>
      <c r="I29" t="s">
        <v>95</v>
      </c>
      <c r="J29" t="s">
        <v>74</v>
      </c>
      <c r="K29" t="s">
        <v>96</v>
      </c>
      <c r="L29" t="s">
        <v>97</v>
      </c>
      <c r="M29" t="s">
        <v>98</v>
      </c>
      <c r="N29" t="s">
        <v>99</v>
      </c>
      <c r="O29" t="s">
        <v>100</v>
      </c>
      <c r="P29" t="s">
        <v>77</v>
      </c>
      <c r="R29" t="s">
        <v>101</v>
      </c>
      <c r="S29" t="s">
        <v>102</v>
      </c>
      <c r="T29" t="s">
        <v>101</v>
      </c>
      <c r="U29" t="s">
        <v>102</v>
      </c>
      <c r="V29">
        <v>10</v>
      </c>
      <c r="W29">
        <v>10</v>
      </c>
      <c r="X29" t="s">
        <v>103</v>
      </c>
      <c r="Y29">
        <v>10</v>
      </c>
      <c r="Z29" t="s">
        <v>104</v>
      </c>
      <c r="AA29" t="s">
        <v>105</v>
      </c>
      <c r="AB29" t="s">
        <v>108</v>
      </c>
      <c r="AD29">
        <v>4</v>
      </c>
      <c r="AG29" t="s">
        <v>102</v>
      </c>
      <c r="AH29">
        <v>4</v>
      </c>
      <c r="AK29" t="s">
        <v>102</v>
      </c>
      <c r="AM29" t="s">
        <v>64</v>
      </c>
      <c r="AN29" t="s">
        <v>65</v>
      </c>
      <c r="AQ29" t="s">
        <v>77</v>
      </c>
      <c r="AS29" t="s">
        <v>110</v>
      </c>
      <c r="AT29" t="s">
        <v>68</v>
      </c>
      <c r="AU29" t="s">
        <v>68</v>
      </c>
    </row>
    <row r="30" spans="1:47" ht="15.95" customHeight="1">
      <c r="A30" t="s">
        <v>89</v>
      </c>
      <c r="B30" t="str">
        <f t="shared" si="0"/>
        <v xml:space="preserve"> 2007</v>
      </c>
      <c r="C30" s="3" t="s">
        <v>90</v>
      </c>
      <c r="D30" s="3" t="s">
        <v>91</v>
      </c>
      <c r="E30" s="6" t="s">
        <v>92</v>
      </c>
      <c r="F30" t="s">
        <v>93</v>
      </c>
      <c r="G30" t="s">
        <v>93</v>
      </c>
      <c r="H30" t="s">
        <v>94</v>
      </c>
      <c r="I30" t="s">
        <v>95</v>
      </c>
      <c r="J30" t="s">
        <v>74</v>
      </c>
      <c r="K30" t="s">
        <v>96</v>
      </c>
      <c r="L30" t="s">
        <v>97</v>
      </c>
      <c r="M30" t="s">
        <v>98</v>
      </c>
      <c r="N30" t="s">
        <v>99</v>
      </c>
      <c r="O30" t="s">
        <v>100</v>
      </c>
      <c r="P30" t="s">
        <v>77</v>
      </c>
      <c r="R30" t="s">
        <v>101</v>
      </c>
      <c r="S30" t="s">
        <v>102</v>
      </c>
      <c r="T30" t="s">
        <v>101</v>
      </c>
      <c r="U30" t="s">
        <v>102</v>
      </c>
      <c r="V30">
        <v>10</v>
      </c>
      <c r="W30">
        <v>10</v>
      </c>
      <c r="X30" t="s">
        <v>103</v>
      </c>
      <c r="Y30">
        <v>10</v>
      </c>
      <c r="Z30" t="s">
        <v>104</v>
      </c>
      <c r="AA30" t="s">
        <v>105</v>
      </c>
      <c r="AB30" t="s">
        <v>109</v>
      </c>
      <c r="AD30">
        <v>5.5</v>
      </c>
      <c r="AG30" t="s">
        <v>102</v>
      </c>
      <c r="AH30">
        <v>5.5</v>
      </c>
      <c r="AK30" t="s">
        <v>102</v>
      </c>
      <c r="AM30" t="s">
        <v>64</v>
      </c>
      <c r="AN30" t="s">
        <v>65</v>
      </c>
      <c r="AQ30" t="s">
        <v>77</v>
      </c>
      <c r="AS30" t="s">
        <v>110</v>
      </c>
      <c r="AT30" t="s">
        <v>68</v>
      </c>
      <c r="AU30" t="s">
        <v>68</v>
      </c>
    </row>
    <row r="31" spans="1:47" ht="15.95" customHeight="1">
      <c r="A31" t="s">
        <v>89</v>
      </c>
      <c r="B31" t="str">
        <f t="shared" si="0"/>
        <v xml:space="preserve"> 2007</v>
      </c>
      <c r="C31" s="3" t="s">
        <v>90</v>
      </c>
      <c r="D31" s="3" t="s">
        <v>91</v>
      </c>
      <c r="E31" s="6" t="s">
        <v>92</v>
      </c>
      <c r="F31" t="s">
        <v>93</v>
      </c>
      <c r="G31" t="s">
        <v>93</v>
      </c>
      <c r="H31" t="s">
        <v>94</v>
      </c>
      <c r="I31" t="s">
        <v>95</v>
      </c>
      <c r="J31" t="s">
        <v>74</v>
      </c>
      <c r="K31" t="s">
        <v>96</v>
      </c>
      <c r="L31" t="s">
        <v>97</v>
      </c>
      <c r="M31" t="s">
        <v>98</v>
      </c>
      <c r="N31" t="s">
        <v>99</v>
      </c>
      <c r="O31" t="s">
        <v>100</v>
      </c>
      <c r="P31" t="s">
        <v>77</v>
      </c>
      <c r="R31" t="s">
        <v>111</v>
      </c>
      <c r="S31" t="s">
        <v>102</v>
      </c>
      <c r="T31" t="s">
        <v>111</v>
      </c>
      <c r="U31" t="s">
        <v>102</v>
      </c>
      <c r="V31">
        <v>100</v>
      </c>
      <c r="W31">
        <v>100</v>
      </c>
      <c r="X31" t="s">
        <v>103</v>
      </c>
      <c r="Y31">
        <v>100</v>
      </c>
      <c r="Z31" t="s">
        <v>104</v>
      </c>
      <c r="AA31" t="s">
        <v>105</v>
      </c>
      <c r="AB31" t="s">
        <v>106</v>
      </c>
      <c r="AD31" t="s">
        <v>112</v>
      </c>
      <c r="AG31" t="s">
        <v>102</v>
      </c>
      <c r="AH31" t="s">
        <v>112</v>
      </c>
      <c r="AK31" t="s">
        <v>102</v>
      </c>
      <c r="AM31" t="s">
        <v>64</v>
      </c>
      <c r="AN31" t="s">
        <v>65</v>
      </c>
      <c r="AQ31" t="s">
        <v>77</v>
      </c>
      <c r="AT31" t="s">
        <v>68</v>
      </c>
      <c r="AU31" t="s">
        <v>68</v>
      </c>
    </row>
    <row r="32" spans="1:47" ht="15.95" customHeight="1">
      <c r="A32" t="s">
        <v>89</v>
      </c>
      <c r="B32" t="str">
        <f t="shared" si="0"/>
        <v xml:space="preserve"> 2007</v>
      </c>
      <c r="C32" s="3" t="s">
        <v>90</v>
      </c>
      <c r="D32" s="3" t="s">
        <v>91</v>
      </c>
      <c r="E32" s="6" t="s">
        <v>92</v>
      </c>
      <c r="F32" t="s">
        <v>93</v>
      </c>
      <c r="G32" t="s">
        <v>93</v>
      </c>
      <c r="H32" t="s">
        <v>94</v>
      </c>
      <c r="I32" t="s">
        <v>95</v>
      </c>
      <c r="J32" t="s">
        <v>74</v>
      </c>
      <c r="K32" t="s">
        <v>96</v>
      </c>
      <c r="L32" t="s">
        <v>97</v>
      </c>
      <c r="M32" t="s">
        <v>98</v>
      </c>
      <c r="N32" t="s">
        <v>99</v>
      </c>
      <c r="O32" t="s">
        <v>100</v>
      </c>
      <c r="P32" t="s">
        <v>77</v>
      </c>
      <c r="R32" t="s">
        <v>111</v>
      </c>
      <c r="S32" t="s">
        <v>102</v>
      </c>
      <c r="T32" t="s">
        <v>111</v>
      </c>
      <c r="U32" t="s">
        <v>102</v>
      </c>
      <c r="V32">
        <v>100</v>
      </c>
      <c r="W32">
        <v>100</v>
      </c>
      <c r="X32" t="s">
        <v>103</v>
      </c>
      <c r="Y32">
        <v>100</v>
      </c>
      <c r="Z32" t="s">
        <v>104</v>
      </c>
      <c r="AA32" t="s">
        <v>105</v>
      </c>
      <c r="AB32" t="s">
        <v>108</v>
      </c>
      <c r="AD32">
        <v>0.5</v>
      </c>
      <c r="AG32" t="s">
        <v>102</v>
      </c>
      <c r="AH32">
        <v>0.5</v>
      </c>
      <c r="AK32" t="s">
        <v>102</v>
      </c>
      <c r="AM32" t="s">
        <v>64</v>
      </c>
      <c r="AN32" t="s">
        <v>65</v>
      </c>
      <c r="AQ32" t="s">
        <v>77</v>
      </c>
      <c r="AT32" t="s">
        <v>68</v>
      </c>
      <c r="AU32" t="s">
        <v>68</v>
      </c>
    </row>
    <row r="33" spans="1:47" ht="15.95" customHeight="1">
      <c r="A33" t="s">
        <v>89</v>
      </c>
      <c r="B33" t="str">
        <f t="shared" si="0"/>
        <v xml:space="preserve"> 2007</v>
      </c>
      <c r="C33" s="3" t="s">
        <v>90</v>
      </c>
      <c r="D33" s="3" t="s">
        <v>91</v>
      </c>
      <c r="E33" s="6" t="s">
        <v>92</v>
      </c>
      <c r="F33" t="s">
        <v>93</v>
      </c>
      <c r="G33" t="s">
        <v>93</v>
      </c>
      <c r="H33" t="s">
        <v>94</v>
      </c>
      <c r="I33" t="s">
        <v>95</v>
      </c>
      <c r="J33" t="s">
        <v>74</v>
      </c>
      <c r="K33" t="s">
        <v>96</v>
      </c>
      <c r="L33" t="s">
        <v>97</v>
      </c>
      <c r="M33" t="s">
        <v>98</v>
      </c>
      <c r="N33" t="s">
        <v>99</v>
      </c>
      <c r="O33" t="s">
        <v>100</v>
      </c>
      <c r="P33" t="s">
        <v>77</v>
      </c>
      <c r="R33" t="s">
        <v>111</v>
      </c>
      <c r="S33" t="s">
        <v>102</v>
      </c>
      <c r="T33" t="s">
        <v>111</v>
      </c>
      <c r="U33" t="s">
        <v>102</v>
      </c>
      <c r="V33">
        <v>100</v>
      </c>
      <c r="W33">
        <v>100</v>
      </c>
      <c r="X33" t="s">
        <v>103</v>
      </c>
      <c r="Y33">
        <v>100</v>
      </c>
      <c r="Z33" t="s">
        <v>104</v>
      </c>
      <c r="AA33" t="s">
        <v>105</v>
      </c>
      <c r="AB33" t="s">
        <v>109</v>
      </c>
      <c r="AD33">
        <v>7.4</v>
      </c>
      <c r="AG33" t="s">
        <v>102</v>
      </c>
      <c r="AH33">
        <v>7.4</v>
      </c>
      <c r="AK33" t="s">
        <v>102</v>
      </c>
      <c r="AM33" t="s">
        <v>64</v>
      </c>
      <c r="AN33" t="s">
        <v>65</v>
      </c>
      <c r="AQ33" t="s">
        <v>77</v>
      </c>
      <c r="AT33" t="s">
        <v>68</v>
      </c>
      <c r="AU33" t="s">
        <v>68</v>
      </c>
    </row>
    <row r="34" spans="1:47" ht="15.95" customHeight="1">
      <c r="A34" t="s">
        <v>89</v>
      </c>
      <c r="B34" t="str">
        <f t="shared" si="0"/>
        <v xml:space="preserve"> 2007</v>
      </c>
      <c r="C34" s="3" t="s">
        <v>90</v>
      </c>
      <c r="D34" s="3" t="s">
        <v>91</v>
      </c>
      <c r="E34" s="6" t="s">
        <v>92</v>
      </c>
      <c r="F34" t="s">
        <v>93</v>
      </c>
      <c r="G34" t="s">
        <v>93</v>
      </c>
      <c r="H34" t="s">
        <v>94</v>
      </c>
      <c r="I34" t="s">
        <v>95</v>
      </c>
      <c r="J34" t="s">
        <v>74</v>
      </c>
      <c r="K34" t="s">
        <v>75</v>
      </c>
      <c r="L34" t="s">
        <v>97</v>
      </c>
      <c r="M34" t="s">
        <v>98</v>
      </c>
      <c r="N34" t="s">
        <v>99</v>
      </c>
      <c r="O34" t="s">
        <v>100</v>
      </c>
      <c r="P34" t="s">
        <v>77</v>
      </c>
      <c r="R34" t="s">
        <v>111</v>
      </c>
      <c r="S34" t="s">
        <v>113</v>
      </c>
      <c r="T34" t="s">
        <v>111</v>
      </c>
      <c r="U34" t="s">
        <v>113</v>
      </c>
      <c r="V34">
        <v>100</v>
      </c>
      <c r="W34">
        <v>100</v>
      </c>
      <c r="X34" t="s">
        <v>103</v>
      </c>
      <c r="Y34">
        <v>100</v>
      </c>
      <c r="Z34" t="s">
        <v>81</v>
      </c>
      <c r="AA34" t="s">
        <v>81</v>
      </c>
      <c r="AB34" t="s">
        <v>114</v>
      </c>
      <c r="AD34">
        <v>6.8</v>
      </c>
      <c r="AG34" t="s">
        <v>102</v>
      </c>
      <c r="AH34">
        <v>6.8</v>
      </c>
      <c r="AK34" t="s">
        <v>102</v>
      </c>
      <c r="AL34">
        <v>50</v>
      </c>
      <c r="AM34" t="str">
        <f t="shared" ref="AM34:AM40" si="3">IF(ISBLANK(AL34),"",IF(AL34&gt;=75,"Severe",IF(AL34&gt;=25,"Significant",IF(AL34&gt;=1,"Some", IF(AL34=0,"None")))))</f>
        <v>Significant</v>
      </c>
      <c r="AN34" t="str">
        <f t="shared" ref="AN34:AN40" si="4">IF(ISBLANK(AL34),"",IF(AL34&gt;=75,"None",IF(AL34&gt;=25,"Low",IF(AL34&gt;=1,"Medium", IF(AL34=0,"High")))))</f>
        <v>Low</v>
      </c>
      <c r="AO34" t="str">
        <f>AM34</f>
        <v>Significant</v>
      </c>
      <c r="AP34" t="str">
        <f>AN34</f>
        <v>Low</v>
      </c>
      <c r="AQ34" t="s">
        <v>77</v>
      </c>
      <c r="AT34" t="s">
        <v>68</v>
      </c>
      <c r="AU34" t="s">
        <v>68</v>
      </c>
    </row>
    <row r="35" spans="1:47" ht="15.95" customHeight="1">
      <c r="A35" t="s">
        <v>89</v>
      </c>
      <c r="B35" t="str">
        <f t="shared" si="0"/>
        <v xml:space="preserve"> 2007</v>
      </c>
      <c r="C35" s="3" t="s">
        <v>90</v>
      </c>
      <c r="D35" s="3" t="s">
        <v>91</v>
      </c>
      <c r="E35" s="6" t="s">
        <v>92</v>
      </c>
      <c r="F35" t="s">
        <v>93</v>
      </c>
      <c r="G35" t="s">
        <v>93</v>
      </c>
      <c r="H35" t="s">
        <v>94</v>
      </c>
      <c r="I35" t="s">
        <v>95</v>
      </c>
      <c r="J35" t="s">
        <v>74</v>
      </c>
      <c r="K35" t="s">
        <v>96</v>
      </c>
      <c r="L35" t="s">
        <v>97</v>
      </c>
      <c r="M35" t="s">
        <v>98</v>
      </c>
      <c r="N35" t="s">
        <v>99</v>
      </c>
      <c r="O35" t="s">
        <v>100</v>
      </c>
      <c r="P35" t="s">
        <v>77</v>
      </c>
      <c r="R35" t="s">
        <v>101</v>
      </c>
      <c r="S35" t="s">
        <v>102</v>
      </c>
      <c r="T35" t="s">
        <v>101</v>
      </c>
      <c r="U35" t="s">
        <v>102</v>
      </c>
      <c r="V35">
        <v>10</v>
      </c>
      <c r="W35">
        <v>10</v>
      </c>
      <c r="X35" t="s">
        <v>103</v>
      </c>
      <c r="Y35">
        <v>10</v>
      </c>
      <c r="Z35" t="s">
        <v>81</v>
      </c>
      <c r="AA35" t="s">
        <v>81</v>
      </c>
      <c r="AB35" t="s">
        <v>114</v>
      </c>
      <c r="AD35">
        <v>17.899999999999999</v>
      </c>
      <c r="AG35" t="s">
        <v>102</v>
      </c>
      <c r="AH35">
        <v>17.899999999999999</v>
      </c>
      <c r="AK35" t="s">
        <v>102</v>
      </c>
      <c r="AL35">
        <v>50</v>
      </c>
      <c r="AM35" t="str">
        <f t="shared" si="3"/>
        <v>Significant</v>
      </c>
      <c r="AN35" t="str">
        <f t="shared" si="4"/>
        <v>Low</v>
      </c>
      <c r="AQ35" t="s">
        <v>77</v>
      </c>
      <c r="AR35" s="5" t="s">
        <v>115</v>
      </c>
      <c r="AS35" t="s">
        <v>107</v>
      </c>
      <c r="AT35" t="s">
        <v>68</v>
      </c>
      <c r="AU35" t="s">
        <v>68</v>
      </c>
    </row>
    <row r="36" spans="1:47" ht="15.95" customHeight="1">
      <c r="A36" t="s">
        <v>89</v>
      </c>
      <c r="B36" t="str">
        <f t="shared" si="0"/>
        <v xml:space="preserve"> 2007</v>
      </c>
      <c r="C36" s="3" t="s">
        <v>90</v>
      </c>
      <c r="D36" s="3" t="s">
        <v>91</v>
      </c>
      <c r="E36" s="6" t="s">
        <v>92</v>
      </c>
      <c r="F36" t="s">
        <v>93</v>
      </c>
      <c r="G36" t="s">
        <v>93</v>
      </c>
      <c r="H36" t="s">
        <v>94</v>
      </c>
      <c r="I36" t="s">
        <v>95</v>
      </c>
      <c r="J36" t="s">
        <v>74</v>
      </c>
      <c r="K36" t="s">
        <v>96</v>
      </c>
      <c r="L36" t="s">
        <v>97</v>
      </c>
      <c r="M36" t="s">
        <v>98</v>
      </c>
      <c r="N36" t="s">
        <v>99</v>
      </c>
      <c r="O36" t="s">
        <v>100</v>
      </c>
      <c r="P36" t="s">
        <v>77</v>
      </c>
      <c r="R36" t="s">
        <v>101</v>
      </c>
      <c r="S36" t="s">
        <v>102</v>
      </c>
      <c r="T36" t="s">
        <v>101</v>
      </c>
      <c r="U36" t="s">
        <v>102</v>
      </c>
      <c r="V36">
        <v>10</v>
      </c>
      <c r="W36">
        <v>10</v>
      </c>
      <c r="X36" t="s">
        <v>103</v>
      </c>
      <c r="Y36">
        <v>10</v>
      </c>
      <c r="Z36" t="s">
        <v>81</v>
      </c>
      <c r="AA36" t="s">
        <v>81</v>
      </c>
      <c r="AB36" t="s">
        <v>114</v>
      </c>
      <c r="AD36">
        <v>14.8</v>
      </c>
      <c r="AG36" t="s">
        <v>102</v>
      </c>
      <c r="AH36">
        <v>14.8</v>
      </c>
      <c r="AK36" t="s">
        <v>102</v>
      </c>
      <c r="AL36">
        <v>50</v>
      </c>
      <c r="AM36" t="str">
        <f t="shared" si="3"/>
        <v>Significant</v>
      </c>
      <c r="AN36" t="str">
        <f t="shared" si="4"/>
        <v>Low</v>
      </c>
      <c r="AQ36" t="s">
        <v>77</v>
      </c>
      <c r="AS36" t="s">
        <v>110</v>
      </c>
      <c r="AT36" t="s">
        <v>68</v>
      </c>
      <c r="AU36" t="s">
        <v>68</v>
      </c>
    </row>
    <row r="37" spans="1:47" ht="20.100000000000001" customHeight="1">
      <c r="A37" t="s">
        <v>116</v>
      </c>
      <c r="B37">
        <v>1985</v>
      </c>
      <c r="C37" t="s">
        <v>71</v>
      </c>
      <c r="D37" s="3" t="s">
        <v>72</v>
      </c>
      <c r="E37">
        <v>10108642</v>
      </c>
      <c r="F37" t="s">
        <v>117</v>
      </c>
      <c r="G37" t="s">
        <v>118</v>
      </c>
      <c r="H37" t="s">
        <v>51</v>
      </c>
      <c r="I37" t="s">
        <v>52</v>
      </c>
      <c r="J37" s="3" t="s">
        <v>119</v>
      </c>
      <c r="K37" t="s">
        <v>120</v>
      </c>
      <c r="L37" t="s">
        <v>55</v>
      </c>
      <c r="P37" t="s">
        <v>77</v>
      </c>
      <c r="Q37">
        <v>5</v>
      </c>
      <c r="V37">
        <v>4</v>
      </c>
      <c r="W37">
        <v>96</v>
      </c>
      <c r="X37" t="s">
        <v>79</v>
      </c>
      <c r="Y37">
        <v>4</v>
      </c>
      <c r="Z37" t="s">
        <v>81</v>
      </c>
      <c r="AA37" t="s">
        <v>81</v>
      </c>
      <c r="AB37" t="s">
        <v>114</v>
      </c>
      <c r="AD37">
        <v>84</v>
      </c>
      <c r="AG37" t="s">
        <v>121</v>
      </c>
      <c r="AH37">
        <f>AD37*1000</f>
        <v>84000</v>
      </c>
      <c r="AK37" t="s">
        <v>122</v>
      </c>
      <c r="AL37">
        <v>50</v>
      </c>
      <c r="AM37" t="str">
        <f t="shared" si="3"/>
        <v>Significant</v>
      </c>
      <c r="AN37" t="str">
        <f t="shared" si="4"/>
        <v>Low</v>
      </c>
      <c r="AO37" t="str">
        <f t="shared" ref="AO37:AP40" si="5">AM37</f>
        <v>Significant</v>
      </c>
      <c r="AP37" t="str">
        <f t="shared" si="5"/>
        <v>Low</v>
      </c>
      <c r="AQ37" t="s">
        <v>77</v>
      </c>
    </row>
    <row r="38" spans="1:47" ht="21.95" customHeight="1">
      <c r="A38" t="s">
        <v>116</v>
      </c>
      <c r="B38">
        <v>1985</v>
      </c>
      <c r="C38" t="s">
        <v>71</v>
      </c>
      <c r="D38" s="3" t="s">
        <v>72</v>
      </c>
      <c r="E38">
        <v>7447394</v>
      </c>
      <c r="F38" t="s">
        <v>73</v>
      </c>
      <c r="G38" t="s">
        <v>123</v>
      </c>
      <c r="H38" t="s">
        <v>51</v>
      </c>
      <c r="I38" t="s">
        <v>52</v>
      </c>
      <c r="J38" s="3" t="s">
        <v>119</v>
      </c>
      <c r="K38" t="s">
        <v>120</v>
      </c>
      <c r="L38" t="s">
        <v>55</v>
      </c>
      <c r="P38" t="s">
        <v>77</v>
      </c>
      <c r="Q38">
        <v>5</v>
      </c>
      <c r="V38">
        <v>4</v>
      </c>
      <c r="W38">
        <v>96</v>
      </c>
      <c r="X38" t="s">
        <v>79</v>
      </c>
      <c r="Y38">
        <v>4</v>
      </c>
      <c r="Z38" t="s">
        <v>81</v>
      </c>
      <c r="AA38" t="s">
        <v>81</v>
      </c>
      <c r="AB38" t="s">
        <v>114</v>
      </c>
      <c r="AD38">
        <v>0.3</v>
      </c>
      <c r="AG38" t="s">
        <v>121</v>
      </c>
      <c r="AH38">
        <f>AD38*1000</f>
        <v>300</v>
      </c>
      <c r="AK38" t="s">
        <v>122</v>
      </c>
      <c r="AL38">
        <v>50</v>
      </c>
      <c r="AM38" t="str">
        <f t="shared" si="3"/>
        <v>Significant</v>
      </c>
      <c r="AN38" t="str">
        <f t="shared" si="4"/>
        <v>Low</v>
      </c>
      <c r="AO38" t="str">
        <f t="shared" si="5"/>
        <v>Significant</v>
      </c>
      <c r="AP38" t="str">
        <f t="shared" si="5"/>
        <v>Low</v>
      </c>
      <c r="AQ38" t="s">
        <v>77</v>
      </c>
      <c r="AR38" s="5" t="s">
        <v>124</v>
      </c>
    </row>
    <row r="39" spans="1:47" ht="21.95" customHeight="1">
      <c r="A39" t="s">
        <v>116</v>
      </c>
      <c r="B39">
        <v>1985</v>
      </c>
      <c r="C39" t="s">
        <v>71</v>
      </c>
      <c r="D39" s="3" t="s">
        <v>72</v>
      </c>
      <c r="E39">
        <v>10099748</v>
      </c>
      <c r="F39" t="s">
        <v>125</v>
      </c>
      <c r="G39" t="s">
        <v>126</v>
      </c>
      <c r="H39" t="s">
        <v>51</v>
      </c>
      <c r="I39" t="s">
        <v>52</v>
      </c>
      <c r="J39" s="3" t="s">
        <v>119</v>
      </c>
      <c r="K39" t="s">
        <v>120</v>
      </c>
      <c r="L39" t="s">
        <v>55</v>
      </c>
      <c r="P39" t="s">
        <v>77</v>
      </c>
      <c r="Q39">
        <v>5</v>
      </c>
      <c r="V39">
        <v>4</v>
      </c>
      <c r="W39">
        <v>96</v>
      </c>
      <c r="X39" t="s">
        <v>79</v>
      </c>
      <c r="Y39">
        <v>4</v>
      </c>
      <c r="Z39" t="s">
        <v>81</v>
      </c>
      <c r="AA39" t="s">
        <v>81</v>
      </c>
      <c r="AB39" t="s">
        <v>114</v>
      </c>
      <c r="AD39" t="s">
        <v>127</v>
      </c>
      <c r="AG39" t="s">
        <v>121</v>
      </c>
      <c r="AH39" t="s">
        <v>128</v>
      </c>
      <c r="AK39" t="s">
        <v>122</v>
      </c>
      <c r="AL39">
        <v>50</v>
      </c>
      <c r="AM39" t="str">
        <f t="shared" si="3"/>
        <v>Significant</v>
      </c>
      <c r="AN39" t="str">
        <f t="shared" si="4"/>
        <v>Low</v>
      </c>
      <c r="AO39" t="str">
        <f t="shared" si="5"/>
        <v>Significant</v>
      </c>
      <c r="AP39" t="str">
        <f t="shared" si="5"/>
        <v>Low</v>
      </c>
      <c r="AQ39" t="s">
        <v>77</v>
      </c>
    </row>
    <row r="40" spans="1:47" ht="17.100000000000001" customHeight="1">
      <c r="A40" t="s">
        <v>116</v>
      </c>
      <c r="B40">
        <v>1985</v>
      </c>
      <c r="C40" t="s">
        <v>71</v>
      </c>
      <c r="D40" s="3" t="s">
        <v>72</v>
      </c>
      <c r="E40">
        <v>7646857</v>
      </c>
      <c r="F40" t="s">
        <v>87</v>
      </c>
      <c r="G40" t="s">
        <v>129</v>
      </c>
      <c r="H40" t="s">
        <v>51</v>
      </c>
      <c r="I40" t="s">
        <v>52</v>
      </c>
      <c r="J40" s="3" t="s">
        <v>119</v>
      </c>
      <c r="K40" t="s">
        <v>120</v>
      </c>
      <c r="L40" t="s">
        <v>55</v>
      </c>
      <c r="P40" t="s">
        <v>77</v>
      </c>
      <c r="Q40">
        <v>5</v>
      </c>
      <c r="V40">
        <v>4</v>
      </c>
      <c r="W40">
        <v>96</v>
      </c>
      <c r="X40" t="s">
        <v>79</v>
      </c>
      <c r="Y40">
        <v>4</v>
      </c>
      <c r="Z40" t="s">
        <v>81</v>
      </c>
      <c r="AA40" t="s">
        <v>81</v>
      </c>
      <c r="AB40" t="s">
        <v>114</v>
      </c>
      <c r="AD40">
        <v>49.4</v>
      </c>
      <c r="AG40" t="s">
        <v>121</v>
      </c>
      <c r="AH40">
        <f>AD40*1000</f>
        <v>49400</v>
      </c>
      <c r="AK40" t="s">
        <v>122</v>
      </c>
      <c r="AL40">
        <v>50</v>
      </c>
      <c r="AM40" t="str">
        <f t="shared" si="3"/>
        <v>Significant</v>
      </c>
      <c r="AN40" t="str">
        <f t="shared" si="4"/>
        <v>Low</v>
      </c>
      <c r="AO40" t="str">
        <f t="shared" si="5"/>
        <v>Significant</v>
      </c>
      <c r="AP40" t="str">
        <f t="shared" si="5"/>
        <v>Low</v>
      </c>
      <c r="AQ40" t="s">
        <v>77</v>
      </c>
    </row>
    <row r="41" spans="1:47" ht="20.100000000000001" customHeight="1">
      <c r="A41" t="s">
        <v>130</v>
      </c>
      <c r="B41" t="str">
        <f t="shared" ref="B41:B67" si="6">RIGHT(A41,5)</f>
        <v xml:space="preserve"> 1998</v>
      </c>
      <c r="C41" s="3" t="s">
        <v>71</v>
      </c>
      <c r="D41" s="7" t="s">
        <v>72</v>
      </c>
      <c r="E41" s="6" t="s">
        <v>131</v>
      </c>
      <c r="F41" t="s">
        <v>117</v>
      </c>
      <c r="G41" t="s">
        <v>132</v>
      </c>
      <c r="H41" t="s">
        <v>94</v>
      </c>
      <c r="I41" t="s">
        <v>95</v>
      </c>
      <c r="J41" t="s">
        <v>74</v>
      </c>
      <c r="K41" t="s">
        <v>75</v>
      </c>
      <c r="L41" t="s">
        <v>97</v>
      </c>
      <c r="M41" t="s">
        <v>133</v>
      </c>
      <c r="N41" t="s">
        <v>134</v>
      </c>
      <c r="O41" t="s">
        <v>135</v>
      </c>
      <c r="P41" t="s">
        <v>77</v>
      </c>
      <c r="Q41">
        <v>1</v>
      </c>
      <c r="R41" t="s">
        <v>136</v>
      </c>
      <c r="S41" t="s">
        <v>137</v>
      </c>
      <c r="U41" t="s">
        <v>138</v>
      </c>
      <c r="V41">
        <v>10</v>
      </c>
      <c r="W41">
        <v>10</v>
      </c>
      <c r="X41" t="s">
        <v>103</v>
      </c>
      <c r="Y41">
        <v>10</v>
      </c>
      <c r="Z41" t="s">
        <v>104</v>
      </c>
      <c r="AA41" t="s">
        <v>139</v>
      </c>
      <c r="AM41" t="s">
        <v>64</v>
      </c>
      <c r="AN41" t="s">
        <v>65</v>
      </c>
      <c r="AQ41" t="s">
        <v>77</v>
      </c>
      <c r="AT41" t="s">
        <v>68</v>
      </c>
      <c r="AU41" t="s">
        <v>68</v>
      </c>
    </row>
    <row r="42" spans="1:47" ht="23.1" customHeight="1">
      <c r="A42" t="s">
        <v>130</v>
      </c>
      <c r="B42" t="str">
        <f t="shared" si="6"/>
        <v xml:space="preserve"> 1998</v>
      </c>
      <c r="C42" s="3" t="s">
        <v>71</v>
      </c>
      <c r="D42" s="7" t="s">
        <v>72</v>
      </c>
      <c r="E42" s="6" t="s">
        <v>131</v>
      </c>
      <c r="F42" t="s">
        <v>117</v>
      </c>
      <c r="G42" t="s">
        <v>132</v>
      </c>
      <c r="H42" t="s">
        <v>94</v>
      </c>
      <c r="I42" t="s">
        <v>95</v>
      </c>
      <c r="J42" t="s">
        <v>74</v>
      </c>
      <c r="K42" t="s">
        <v>75</v>
      </c>
      <c r="L42" t="s">
        <v>97</v>
      </c>
      <c r="M42" t="s">
        <v>133</v>
      </c>
      <c r="N42" t="s">
        <v>134</v>
      </c>
      <c r="O42" t="s">
        <v>135</v>
      </c>
      <c r="P42" t="s">
        <v>77</v>
      </c>
      <c r="Q42">
        <v>1</v>
      </c>
      <c r="R42" t="s">
        <v>136</v>
      </c>
      <c r="S42" t="s">
        <v>137</v>
      </c>
      <c r="U42" t="s">
        <v>138</v>
      </c>
      <c r="V42">
        <v>10</v>
      </c>
      <c r="W42">
        <v>10</v>
      </c>
      <c r="X42" t="s">
        <v>103</v>
      </c>
      <c r="Y42">
        <v>10</v>
      </c>
      <c r="Z42" t="s">
        <v>104</v>
      </c>
      <c r="AA42" t="s">
        <v>140</v>
      </c>
      <c r="AM42" t="s">
        <v>64</v>
      </c>
      <c r="AN42" t="s">
        <v>65</v>
      </c>
      <c r="AQ42" t="s">
        <v>77</v>
      </c>
      <c r="AT42" t="s">
        <v>68</v>
      </c>
      <c r="AU42" t="s">
        <v>68</v>
      </c>
    </row>
    <row r="43" spans="1:47">
      <c r="A43" t="s">
        <v>130</v>
      </c>
      <c r="B43" t="str">
        <f t="shared" si="6"/>
        <v xml:space="preserve"> 1998</v>
      </c>
      <c r="C43" s="3" t="s">
        <v>71</v>
      </c>
      <c r="D43" s="7" t="s">
        <v>72</v>
      </c>
      <c r="E43" s="6" t="s">
        <v>131</v>
      </c>
      <c r="F43" t="s">
        <v>117</v>
      </c>
      <c r="G43" t="s">
        <v>132</v>
      </c>
      <c r="H43" t="s">
        <v>94</v>
      </c>
      <c r="I43" t="s">
        <v>95</v>
      </c>
      <c r="J43" t="s">
        <v>74</v>
      </c>
      <c r="K43" t="s">
        <v>75</v>
      </c>
      <c r="L43" t="s">
        <v>97</v>
      </c>
      <c r="M43" t="s">
        <v>133</v>
      </c>
      <c r="N43" t="s">
        <v>134</v>
      </c>
      <c r="O43" t="s">
        <v>135</v>
      </c>
      <c r="P43" t="s">
        <v>77</v>
      </c>
      <c r="Q43">
        <v>1</v>
      </c>
      <c r="R43" t="s">
        <v>136</v>
      </c>
      <c r="S43" t="s">
        <v>141</v>
      </c>
      <c r="U43" t="s">
        <v>138</v>
      </c>
      <c r="V43">
        <v>10</v>
      </c>
      <c r="W43">
        <v>10</v>
      </c>
      <c r="X43" t="s">
        <v>103</v>
      </c>
      <c r="Y43">
        <v>10</v>
      </c>
      <c r="Z43" t="s">
        <v>104</v>
      </c>
      <c r="AA43" t="s">
        <v>142</v>
      </c>
      <c r="AM43" t="s">
        <v>64</v>
      </c>
      <c r="AN43" t="s">
        <v>65</v>
      </c>
      <c r="AQ43" t="s">
        <v>77</v>
      </c>
      <c r="AT43" t="s">
        <v>68</v>
      </c>
      <c r="AU43" t="s">
        <v>68</v>
      </c>
    </row>
    <row r="44" spans="1:47" ht="31.5">
      <c r="A44" t="s">
        <v>130</v>
      </c>
      <c r="B44" t="str">
        <f t="shared" si="6"/>
        <v xml:space="preserve"> 1998</v>
      </c>
      <c r="C44" s="3" t="s">
        <v>71</v>
      </c>
      <c r="D44" s="8" t="s">
        <v>72</v>
      </c>
      <c r="E44" s="6" t="s">
        <v>143</v>
      </c>
      <c r="F44" t="s">
        <v>73</v>
      </c>
      <c r="G44" s="9" t="s">
        <v>144</v>
      </c>
      <c r="H44" t="s">
        <v>94</v>
      </c>
      <c r="I44" t="s">
        <v>95</v>
      </c>
      <c r="J44" t="s">
        <v>74</v>
      </c>
      <c r="K44" t="s">
        <v>75</v>
      </c>
      <c r="L44" t="s">
        <v>97</v>
      </c>
      <c r="M44" t="s">
        <v>133</v>
      </c>
      <c r="N44" t="s">
        <v>134</v>
      </c>
      <c r="O44" t="s">
        <v>135</v>
      </c>
      <c r="P44" t="s">
        <v>77</v>
      </c>
      <c r="Q44">
        <v>1</v>
      </c>
      <c r="R44" t="s">
        <v>145</v>
      </c>
      <c r="S44" t="s">
        <v>137</v>
      </c>
      <c r="U44" t="s">
        <v>138</v>
      </c>
      <c r="V44">
        <v>10</v>
      </c>
      <c r="W44">
        <v>10</v>
      </c>
      <c r="X44" t="s">
        <v>103</v>
      </c>
      <c r="Y44">
        <v>10</v>
      </c>
      <c r="Z44" t="s">
        <v>104</v>
      </c>
      <c r="AA44" t="s">
        <v>139</v>
      </c>
      <c r="AM44" t="s">
        <v>64</v>
      </c>
      <c r="AN44" t="s">
        <v>65</v>
      </c>
      <c r="AQ44" t="s">
        <v>77</v>
      </c>
      <c r="AT44" t="s">
        <v>68</v>
      </c>
      <c r="AU44" t="s">
        <v>68</v>
      </c>
    </row>
    <row r="45" spans="1:47" ht="31.5">
      <c r="A45" t="s">
        <v>130</v>
      </c>
      <c r="B45" t="str">
        <f t="shared" si="6"/>
        <v xml:space="preserve"> 1998</v>
      </c>
      <c r="C45" s="3" t="s">
        <v>71</v>
      </c>
      <c r="D45" s="8" t="s">
        <v>72</v>
      </c>
      <c r="E45" s="6" t="s">
        <v>143</v>
      </c>
      <c r="F45" t="s">
        <v>73</v>
      </c>
      <c r="G45" s="9" t="s">
        <v>144</v>
      </c>
      <c r="H45" t="s">
        <v>94</v>
      </c>
      <c r="I45" t="s">
        <v>95</v>
      </c>
      <c r="J45" t="s">
        <v>74</v>
      </c>
      <c r="K45" t="s">
        <v>75</v>
      </c>
      <c r="L45" t="s">
        <v>97</v>
      </c>
      <c r="M45" t="s">
        <v>133</v>
      </c>
      <c r="N45" t="s">
        <v>134</v>
      </c>
      <c r="O45" t="s">
        <v>135</v>
      </c>
      <c r="P45" t="s">
        <v>77</v>
      </c>
      <c r="Q45">
        <v>1</v>
      </c>
      <c r="R45" t="s">
        <v>145</v>
      </c>
      <c r="S45" t="s">
        <v>137</v>
      </c>
      <c r="U45" t="s">
        <v>138</v>
      </c>
      <c r="V45">
        <v>10</v>
      </c>
      <c r="W45">
        <v>10</v>
      </c>
      <c r="X45" t="s">
        <v>103</v>
      </c>
      <c r="Y45">
        <v>10</v>
      </c>
      <c r="Z45" t="s">
        <v>104</v>
      </c>
      <c r="AA45" t="s">
        <v>140</v>
      </c>
      <c r="AM45" t="s">
        <v>64</v>
      </c>
      <c r="AN45" t="s">
        <v>65</v>
      </c>
      <c r="AQ45" t="s">
        <v>77</v>
      </c>
      <c r="AT45" t="s">
        <v>68</v>
      </c>
      <c r="AU45" t="s">
        <v>68</v>
      </c>
    </row>
    <row r="46" spans="1:47" ht="31.5">
      <c r="A46" t="s">
        <v>130</v>
      </c>
      <c r="B46" t="str">
        <f t="shared" si="6"/>
        <v xml:space="preserve"> 1998</v>
      </c>
      <c r="C46" s="3" t="s">
        <v>71</v>
      </c>
      <c r="D46" s="8" t="s">
        <v>72</v>
      </c>
      <c r="E46" s="6" t="s">
        <v>143</v>
      </c>
      <c r="F46" t="s">
        <v>73</v>
      </c>
      <c r="G46" s="9" t="s">
        <v>144</v>
      </c>
      <c r="H46" t="s">
        <v>94</v>
      </c>
      <c r="I46" t="s">
        <v>95</v>
      </c>
      <c r="J46" t="s">
        <v>74</v>
      </c>
      <c r="K46" t="s">
        <v>75</v>
      </c>
      <c r="L46" t="s">
        <v>97</v>
      </c>
      <c r="M46" t="s">
        <v>133</v>
      </c>
      <c r="N46" t="s">
        <v>134</v>
      </c>
      <c r="O46" t="s">
        <v>135</v>
      </c>
      <c r="P46" t="s">
        <v>77</v>
      </c>
      <c r="Q46">
        <v>1</v>
      </c>
      <c r="R46" t="s">
        <v>145</v>
      </c>
      <c r="S46" t="s">
        <v>137</v>
      </c>
      <c r="U46" t="s">
        <v>138</v>
      </c>
      <c r="V46">
        <v>10</v>
      </c>
      <c r="W46">
        <v>10</v>
      </c>
      <c r="X46" t="s">
        <v>103</v>
      </c>
      <c r="Y46">
        <v>10</v>
      </c>
      <c r="Z46" t="s">
        <v>104</v>
      </c>
      <c r="AA46" t="s">
        <v>142</v>
      </c>
      <c r="AM46" t="s">
        <v>64</v>
      </c>
      <c r="AN46" t="s">
        <v>65</v>
      </c>
      <c r="AQ46" t="s">
        <v>77</v>
      </c>
      <c r="AT46" t="s">
        <v>68</v>
      </c>
      <c r="AU46" t="s">
        <v>68</v>
      </c>
    </row>
    <row r="47" spans="1:47">
      <c r="A47" t="s">
        <v>130</v>
      </c>
      <c r="B47" t="str">
        <f t="shared" si="6"/>
        <v xml:space="preserve"> 1998</v>
      </c>
      <c r="C47" s="3" t="s">
        <v>71</v>
      </c>
      <c r="D47" s="7" t="s">
        <v>72</v>
      </c>
      <c r="E47" s="6" t="s">
        <v>146</v>
      </c>
      <c r="F47" t="s">
        <v>87</v>
      </c>
      <c r="G47" t="s">
        <v>147</v>
      </c>
      <c r="H47" t="s">
        <v>94</v>
      </c>
      <c r="I47" t="s">
        <v>95</v>
      </c>
      <c r="J47" t="s">
        <v>74</v>
      </c>
      <c r="K47" t="s">
        <v>75</v>
      </c>
      <c r="L47" t="s">
        <v>97</v>
      </c>
      <c r="M47" t="s">
        <v>133</v>
      </c>
      <c r="N47" t="s">
        <v>134</v>
      </c>
      <c r="O47" t="s">
        <v>135</v>
      </c>
      <c r="P47" t="s">
        <v>77</v>
      </c>
      <c r="Q47">
        <v>1</v>
      </c>
      <c r="R47" t="s">
        <v>148</v>
      </c>
      <c r="S47" t="s">
        <v>137</v>
      </c>
      <c r="U47" t="s">
        <v>138</v>
      </c>
      <c r="V47">
        <v>10</v>
      </c>
      <c r="W47">
        <v>10</v>
      </c>
      <c r="X47" t="s">
        <v>103</v>
      </c>
      <c r="Y47">
        <v>10</v>
      </c>
      <c r="Z47" t="s">
        <v>104</v>
      </c>
      <c r="AA47" t="s">
        <v>139</v>
      </c>
      <c r="AM47" t="s">
        <v>64</v>
      </c>
      <c r="AN47" t="s">
        <v>65</v>
      </c>
      <c r="AQ47" t="s">
        <v>77</v>
      </c>
      <c r="AT47" t="s">
        <v>68</v>
      </c>
      <c r="AU47" t="s">
        <v>68</v>
      </c>
    </row>
    <row r="48" spans="1:47">
      <c r="A48" t="s">
        <v>130</v>
      </c>
      <c r="B48" t="str">
        <f t="shared" si="6"/>
        <v xml:space="preserve"> 1998</v>
      </c>
      <c r="C48" s="3" t="s">
        <v>71</v>
      </c>
      <c r="D48" s="7" t="s">
        <v>72</v>
      </c>
      <c r="E48" s="6" t="s">
        <v>146</v>
      </c>
      <c r="F48" t="s">
        <v>87</v>
      </c>
      <c r="G48" t="s">
        <v>147</v>
      </c>
      <c r="H48" t="s">
        <v>94</v>
      </c>
      <c r="I48" t="s">
        <v>95</v>
      </c>
      <c r="J48" t="s">
        <v>74</v>
      </c>
      <c r="K48" t="s">
        <v>75</v>
      </c>
      <c r="L48" t="s">
        <v>97</v>
      </c>
      <c r="M48" t="s">
        <v>133</v>
      </c>
      <c r="N48" t="s">
        <v>134</v>
      </c>
      <c r="O48" t="s">
        <v>135</v>
      </c>
      <c r="P48" t="s">
        <v>77</v>
      </c>
      <c r="Q48">
        <v>1</v>
      </c>
      <c r="R48" t="s">
        <v>148</v>
      </c>
      <c r="S48" t="s">
        <v>137</v>
      </c>
      <c r="U48" t="s">
        <v>138</v>
      </c>
      <c r="V48">
        <v>10</v>
      </c>
      <c r="W48">
        <v>10</v>
      </c>
      <c r="X48" t="s">
        <v>103</v>
      </c>
      <c r="Y48">
        <v>10</v>
      </c>
      <c r="Z48" t="s">
        <v>104</v>
      </c>
      <c r="AA48" t="s">
        <v>140</v>
      </c>
      <c r="AM48" t="s">
        <v>64</v>
      </c>
      <c r="AN48" t="s">
        <v>65</v>
      </c>
      <c r="AQ48" t="s">
        <v>77</v>
      </c>
      <c r="AT48" t="s">
        <v>68</v>
      </c>
      <c r="AU48" t="s">
        <v>68</v>
      </c>
    </row>
    <row r="49" spans="1:47">
      <c r="A49" t="s">
        <v>130</v>
      </c>
      <c r="B49" t="str">
        <f t="shared" si="6"/>
        <v xml:space="preserve"> 1998</v>
      </c>
      <c r="C49" s="3" t="s">
        <v>71</v>
      </c>
      <c r="D49" s="7" t="s">
        <v>72</v>
      </c>
      <c r="E49" s="6" t="s">
        <v>146</v>
      </c>
      <c r="F49" t="s">
        <v>87</v>
      </c>
      <c r="G49" t="s">
        <v>147</v>
      </c>
      <c r="H49" t="s">
        <v>94</v>
      </c>
      <c r="I49" t="s">
        <v>95</v>
      </c>
      <c r="J49" t="s">
        <v>74</v>
      </c>
      <c r="K49" t="s">
        <v>75</v>
      </c>
      <c r="L49" t="s">
        <v>97</v>
      </c>
      <c r="M49" t="s">
        <v>133</v>
      </c>
      <c r="N49" t="s">
        <v>134</v>
      </c>
      <c r="O49" t="s">
        <v>135</v>
      </c>
      <c r="P49" t="s">
        <v>77</v>
      </c>
      <c r="Q49">
        <v>1</v>
      </c>
      <c r="R49" t="s">
        <v>148</v>
      </c>
      <c r="S49" t="s">
        <v>137</v>
      </c>
      <c r="U49" t="s">
        <v>138</v>
      </c>
      <c r="V49">
        <v>10</v>
      </c>
      <c r="W49">
        <v>10</v>
      </c>
      <c r="X49" t="s">
        <v>103</v>
      </c>
      <c r="Y49">
        <v>10</v>
      </c>
      <c r="Z49" t="s">
        <v>104</v>
      </c>
      <c r="AA49" t="s">
        <v>142</v>
      </c>
      <c r="AM49" t="s">
        <v>64</v>
      </c>
      <c r="AN49" t="s">
        <v>65</v>
      </c>
      <c r="AQ49" t="s">
        <v>77</v>
      </c>
      <c r="AT49" t="s">
        <v>68</v>
      </c>
      <c r="AU49" t="s">
        <v>68</v>
      </c>
    </row>
    <row r="50" spans="1:47">
      <c r="A50" t="s">
        <v>130</v>
      </c>
      <c r="B50" t="str">
        <f t="shared" si="6"/>
        <v xml:space="preserve"> 1998</v>
      </c>
      <c r="C50" s="3" t="s">
        <v>71</v>
      </c>
      <c r="D50" s="7" t="s">
        <v>72</v>
      </c>
      <c r="E50" s="6" t="s">
        <v>131</v>
      </c>
      <c r="F50" t="s">
        <v>117</v>
      </c>
      <c r="G50" t="s">
        <v>132</v>
      </c>
      <c r="H50" t="s">
        <v>94</v>
      </c>
      <c r="I50" t="s">
        <v>95</v>
      </c>
      <c r="J50" t="s">
        <v>74</v>
      </c>
      <c r="K50" t="s">
        <v>75</v>
      </c>
      <c r="L50" t="s">
        <v>97</v>
      </c>
      <c r="M50" t="s">
        <v>133</v>
      </c>
      <c r="N50" t="s">
        <v>134</v>
      </c>
      <c r="O50" t="s">
        <v>135</v>
      </c>
      <c r="P50" t="s">
        <v>77</v>
      </c>
      <c r="Q50">
        <v>1</v>
      </c>
      <c r="R50">
        <v>76</v>
      </c>
      <c r="S50" t="s">
        <v>137</v>
      </c>
      <c r="U50" t="s">
        <v>138</v>
      </c>
      <c r="V50">
        <v>10</v>
      </c>
      <c r="W50">
        <v>10</v>
      </c>
      <c r="X50" t="s">
        <v>103</v>
      </c>
      <c r="Y50">
        <v>10</v>
      </c>
      <c r="Z50" t="s">
        <v>81</v>
      </c>
      <c r="AA50" t="s">
        <v>81</v>
      </c>
      <c r="AD50">
        <f>R50</f>
        <v>76</v>
      </c>
      <c r="AG50" t="s">
        <v>149</v>
      </c>
      <c r="AK50" t="s">
        <v>138</v>
      </c>
      <c r="AL50">
        <v>100</v>
      </c>
      <c r="AM50" t="str">
        <f t="shared" ref="AM50:AM75" si="7">IF(ISBLANK(AL50),"",IF(AL50&gt;=75,"Severe",IF(AL50&gt;=25,"Significant",IF(AL50&gt;=1,"Some", IF(AL50=0,"None")))))</f>
        <v>Severe</v>
      </c>
      <c r="AN50" t="str">
        <f t="shared" ref="AN50:AN75" si="8">IF(ISBLANK(AL50),"",IF(AL50&gt;=75,"None",IF(AL50&gt;=25,"Low",IF(AL50&gt;=1,"Medium", IF(AL50=0,"High")))))</f>
        <v>None</v>
      </c>
      <c r="AO50" t="str">
        <f>AM50</f>
        <v>Severe</v>
      </c>
      <c r="AP50" t="str">
        <f>AN50</f>
        <v>None</v>
      </c>
      <c r="AQ50" t="s">
        <v>77</v>
      </c>
      <c r="AT50" t="s">
        <v>68</v>
      </c>
      <c r="AU50" t="s">
        <v>68</v>
      </c>
    </row>
    <row r="51" spans="1:47">
      <c r="A51" t="s">
        <v>130</v>
      </c>
      <c r="B51" t="str">
        <f t="shared" si="6"/>
        <v xml:space="preserve"> 1998</v>
      </c>
      <c r="C51" s="3" t="s">
        <v>71</v>
      </c>
      <c r="D51" s="7" t="s">
        <v>72</v>
      </c>
      <c r="E51" s="6" t="s">
        <v>131</v>
      </c>
      <c r="F51" t="s">
        <v>117</v>
      </c>
      <c r="G51" t="s">
        <v>132</v>
      </c>
      <c r="H51" t="s">
        <v>94</v>
      </c>
      <c r="I51" t="s">
        <v>95</v>
      </c>
      <c r="J51" t="s">
        <v>74</v>
      </c>
      <c r="K51" t="s">
        <v>75</v>
      </c>
      <c r="L51" t="s">
        <v>97</v>
      </c>
      <c r="M51" t="s">
        <v>133</v>
      </c>
      <c r="N51" t="s">
        <v>134</v>
      </c>
      <c r="O51" t="s">
        <v>135</v>
      </c>
      <c r="P51" t="s">
        <v>77</v>
      </c>
      <c r="Q51">
        <v>1</v>
      </c>
      <c r="S51" t="s">
        <v>137</v>
      </c>
      <c r="U51" t="s">
        <v>138</v>
      </c>
      <c r="V51">
        <v>10</v>
      </c>
      <c r="W51">
        <v>10</v>
      </c>
      <c r="X51" t="s">
        <v>103</v>
      </c>
      <c r="Y51">
        <v>10</v>
      </c>
      <c r="Z51" t="s">
        <v>81</v>
      </c>
      <c r="AA51" t="s">
        <v>81</v>
      </c>
      <c r="AB51" t="s">
        <v>114</v>
      </c>
      <c r="AD51">
        <v>35</v>
      </c>
      <c r="AG51" t="s">
        <v>149</v>
      </c>
      <c r="AK51" t="s">
        <v>138</v>
      </c>
      <c r="AL51">
        <v>50</v>
      </c>
      <c r="AM51" t="str">
        <f t="shared" si="7"/>
        <v>Significant</v>
      </c>
      <c r="AN51" t="str">
        <f t="shared" si="8"/>
        <v>Low</v>
      </c>
      <c r="AQ51" t="s">
        <v>77</v>
      </c>
      <c r="AT51" t="s">
        <v>68</v>
      </c>
      <c r="AU51" t="s">
        <v>68</v>
      </c>
    </row>
    <row r="52" spans="1:47" ht="106.5" customHeight="1">
      <c r="A52" t="s">
        <v>130</v>
      </c>
      <c r="B52" t="str">
        <f t="shared" si="6"/>
        <v xml:space="preserve"> 1998</v>
      </c>
      <c r="C52" s="3" t="s">
        <v>71</v>
      </c>
      <c r="D52" s="7" t="s">
        <v>72</v>
      </c>
      <c r="E52" s="6" t="s">
        <v>131</v>
      </c>
      <c r="F52" t="s">
        <v>117</v>
      </c>
      <c r="G52" t="s">
        <v>132</v>
      </c>
      <c r="H52" t="s">
        <v>94</v>
      </c>
      <c r="I52" t="s">
        <v>95</v>
      </c>
      <c r="J52" t="s">
        <v>74</v>
      </c>
      <c r="K52" t="s">
        <v>75</v>
      </c>
      <c r="L52" t="s">
        <v>97</v>
      </c>
      <c r="M52" t="s">
        <v>133</v>
      </c>
      <c r="N52" t="s">
        <v>134</v>
      </c>
      <c r="O52" t="s">
        <v>135</v>
      </c>
      <c r="P52" t="s">
        <v>77</v>
      </c>
      <c r="Q52">
        <v>1</v>
      </c>
      <c r="R52" t="s">
        <v>150</v>
      </c>
      <c r="S52" t="s">
        <v>137</v>
      </c>
      <c r="U52" t="s">
        <v>138</v>
      </c>
      <c r="V52">
        <v>10</v>
      </c>
      <c r="W52">
        <v>10</v>
      </c>
      <c r="X52" t="s">
        <v>103</v>
      </c>
      <c r="Y52">
        <v>10</v>
      </c>
      <c r="Z52" t="s">
        <v>81</v>
      </c>
      <c r="AA52" t="s">
        <v>81</v>
      </c>
      <c r="AD52" t="str">
        <f>R52</f>
        <v>&lt;0.02</v>
      </c>
      <c r="AG52" t="s">
        <v>149</v>
      </c>
      <c r="AK52" t="s">
        <v>138</v>
      </c>
      <c r="AL52">
        <v>0</v>
      </c>
      <c r="AM52" t="str">
        <f t="shared" si="7"/>
        <v>None</v>
      </c>
      <c r="AN52" t="str">
        <f t="shared" si="8"/>
        <v>High</v>
      </c>
      <c r="AQ52" t="s">
        <v>77</v>
      </c>
      <c r="AT52" t="s">
        <v>68</v>
      </c>
      <c r="AU52" t="s">
        <v>68</v>
      </c>
    </row>
    <row r="53" spans="1:47">
      <c r="A53" t="s">
        <v>130</v>
      </c>
      <c r="B53" t="str">
        <f t="shared" si="6"/>
        <v xml:space="preserve"> 1998</v>
      </c>
      <c r="C53" s="3" t="s">
        <v>71</v>
      </c>
      <c r="D53" s="7" t="s">
        <v>72</v>
      </c>
      <c r="E53" s="6" t="s">
        <v>131</v>
      </c>
      <c r="F53" t="s">
        <v>117</v>
      </c>
      <c r="G53" t="s">
        <v>132</v>
      </c>
      <c r="H53" t="s">
        <v>94</v>
      </c>
      <c r="I53" t="s">
        <v>95</v>
      </c>
      <c r="J53" t="s">
        <v>74</v>
      </c>
      <c r="K53" t="s">
        <v>75</v>
      </c>
      <c r="L53" t="s">
        <v>97</v>
      </c>
      <c r="M53" t="s">
        <v>133</v>
      </c>
      <c r="N53" t="s">
        <v>134</v>
      </c>
      <c r="O53" t="s">
        <v>135</v>
      </c>
      <c r="P53" t="s">
        <v>77</v>
      </c>
      <c r="Q53">
        <v>1</v>
      </c>
      <c r="R53">
        <v>9</v>
      </c>
      <c r="S53" t="s">
        <v>137</v>
      </c>
      <c r="U53" t="s">
        <v>138</v>
      </c>
      <c r="V53">
        <v>10</v>
      </c>
      <c r="W53">
        <v>10</v>
      </c>
      <c r="X53" t="s">
        <v>103</v>
      </c>
      <c r="Y53">
        <v>10</v>
      </c>
      <c r="Z53" t="s">
        <v>81</v>
      </c>
      <c r="AA53" t="s">
        <v>81</v>
      </c>
      <c r="AD53">
        <f>R53</f>
        <v>9</v>
      </c>
      <c r="AG53" t="s">
        <v>149</v>
      </c>
      <c r="AK53" t="s">
        <v>138</v>
      </c>
      <c r="AL53">
        <v>0</v>
      </c>
      <c r="AM53" t="str">
        <f t="shared" si="7"/>
        <v>None</v>
      </c>
      <c r="AN53" t="str">
        <f t="shared" si="8"/>
        <v>High</v>
      </c>
      <c r="AQ53" t="s">
        <v>77</v>
      </c>
      <c r="AT53" t="s">
        <v>68</v>
      </c>
      <c r="AU53" t="s">
        <v>68</v>
      </c>
    </row>
    <row r="54" spans="1:47">
      <c r="A54" t="s">
        <v>130</v>
      </c>
      <c r="B54" t="str">
        <f t="shared" si="6"/>
        <v xml:space="preserve"> 1998</v>
      </c>
      <c r="C54" s="3" t="s">
        <v>71</v>
      </c>
      <c r="D54" s="7" t="s">
        <v>72</v>
      </c>
      <c r="E54" s="6" t="s">
        <v>131</v>
      </c>
      <c r="F54" t="s">
        <v>117</v>
      </c>
      <c r="G54" t="s">
        <v>132</v>
      </c>
      <c r="H54" t="s">
        <v>94</v>
      </c>
      <c r="I54" t="s">
        <v>95</v>
      </c>
      <c r="J54" t="s">
        <v>74</v>
      </c>
      <c r="K54" t="s">
        <v>75</v>
      </c>
      <c r="L54" t="s">
        <v>97</v>
      </c>
      <c r="M54" t="s">
        <v>133</v>
      </c>
      <c r="N54" t="s">
        <v>134</v>
      </c>
      <c r="O54" t="s">
        <v>135</v>
      </c>
      <c r="P54" t="s">
        <v>77</v>
      </c>
      <c r="Q54">
        <v>1</v>
      </c>
      <c r="R54">
        <v>25</v>
      </c>
      <c r="S54" t="s">
        <v>137</v>
      </c>
      <c r="U54" t="s">
        <v>138</v>
      </c>
      <c r="V54">
        <v>10</v>
      </c>
      <c r="W54">
        <v>10</v>
      </c>
      <c r="X54" t="s">
        <v>103</v>
      </c>
      <c r="Y54">
        <v>10</v>
      </c>
      <c r="Z54" t="s">
        <v>81</v>
      </c>
      <c r="AA54" t="s">
        <v>81</v>
      </c>
      <c r="AD54">
        <f>R54</f>
        <v>25</v>
      </c>
      <c r="AG54" t="s">
        <v>149</v>
      </c>
      <c r="AK54" t="s">
        <v>138</v>
      </c>
      <c r="AL54">
        <v>20</v>
      </c>
      <c r="AM54" t="str">
        <f t="shared" si="7"/>
        <v>Some</v>
      </c>
      <c r="AN54" t="str">
        <f t="shared" si="8"/>
        <v>Medium</v>
      </c>
      <c r="AQ54" t="s">
        <v>77</v>
      </c>
      <c r="AT54" t="s">
        <v>68</v>
      </c>
      <c r="AU54" t="s">
        <v>68</v>
      </c>
    </row>
    <row r="55" spans="1:47" ht="23.1" customHeight="1">
      <c r="A55" t="s">
        <v>130</v>
      </c>
      <c r="B55" t="str">
        <f t="shared" si="6"/>
        <v xml:space="preserve"> 1998</v>
      </c>
      <c r="C55" s="3" t="s">
        <v>71</v>
      </c>
      <c r="D55" s="7" t="s">
        <v>72</v>
      </c>
      <c r="E55" s="6" t="s">
        <v>131</v>
      </c>
      <c r="F55" t="s">
        <v>117</v>
      </c>
      <c r="G55" t="s">
        <v>132</v>
      </c>
      <c r="H55" t="s">
        <v>94</v>
      </c>
      <c r="I55" t="s">
        <v>95</v>
      </c>
      <c r="J55" t="s">
        <v>74</v>
      </c>
      <c r="K55" t="s">
        <v>75</v>
      </c>
      <c r="L55" t="s">
        <v>97</v>
      </c>
      <c r="M55" t="s">
        <v>133</v>
      </c>
      <c r="N55" t="s">
        <v>134</v>
      </c>
      <c r="O55" t="s">
        <v>135</v>
      </c>
      <c r="P55" t="s">
        <v>77</v>
      </c>
      <c r="Q55">
        <v>1</v>
      </c>
      <c r="R55">
        <v>48</v>
      </c>
      <c r="S55" t="s">
        <v>137</v>
      </c>
      <c r="U55" t="s">
        <v>138</v>
      </c>
      <c r="V55">
        <v>10</v>
      </c>
      <c r="W55">
        <v>10</v>
      </c>
      <c r="X55" t="s">
        <v>103</v>
      </c>
      <c r="Y55">
        <v>10</v>
      </c>
      <c r="Z55" t="s">
        <v>81</v>
      </c>
      <c r="AA55" t="s">
        <v>81</v>
      </c>
      <c r="AD55">
        <f>R55</f>
        <v>48</v>
      </c>
      <c r="AG55" t="s">
        <v>149</v>
      </c>
      <c r="AK55" t="s">
        <v>138</v>
      </c>
      <c r="AL55">
        <v>80</v>
      </c>
      <c r="AM55" t="str">
        <f t="shared" si="7"/>
        <v>Severe</v>
      </c>
      <c r="AN55" t="str">
        <f t="shared" si="8"/>
        <v>None</v>
      </c>
      <c r="AQ55" t="s">
        <v>77</v>
      </c>
      <c r="AT55" t="s">
        <v>68</v>
      </c>
      <c r="AU55" t="s">
        <v>68</v>
      </c>
    </row>
    <row r="56" spans="1:47" ht="31.5">
      <c r="A56" t="s">
        <v>130</v>
      </c>
      <c r="B56" t="str">
        <f t="shared" si="6"/>
        <v xml:space="preserve"> 1998</v>
      </c>
      <c r="C56" s="3" t="s">
        <v>71</v>
      </c>
      <c r="D56" s="8" t="s">
        <v>72</v>
      </c>
      <c r="E56" s="6" t="s">
        <v>143</v>
      </c>
      <c r="F56" t="s">
        <v>73</v>
      </c>
      <c r="G56" s="9" t="s">
        <v>144</v>
      </c>
      <c r="H56" t="s">
        <v>94</v>
      </c>
      <c r="I56" t="s">
        <v>95</v>
      </c>
      <c r="J56" t="s">
        <v>74</v>
      </c>
      <c r="K56" t="s">
        <v>75</v>
      </c>
      <c r="L56" t="s">
        <v>97</v>
      </c>
      <c r="M56" t="s">
        <v>133</v>
      </c>
      <c r="N56" t="s">
        <v>134</v>
      </c>
      <c r="O56" t="s">
        <v>135</v>
      </c>
      <c r="P56" t="s">
        <v>77</v>
      </c>
      <c r="Q56">
        <v>1</v>
      </c>
      <c r="R56">
        <v>87</v>
      </c>
      <c r="S56" t="s">
        <v>137</v>
      </c>
      <c r="U56" t="s">
        <v>138</v>
      </c>
      <c r="V56">
        <v>10</v>
      </c>
      <c r="W56">
        <v>10</v>
      </c>
      <c r="X56" t="s">
        <v>103</v>
      </c>
      <c r="Y56">
        <v>10</v>
      </c>
      <c r="Z56" t="s">
        <v>81</v>
      </c>
      <c r="AA56" t="s">
        <v>81</v>
      </c>
      <c r="AD56">
        <f>R56</f>
        <v>87</v>
      </c>
      <c r="AG56" t="s">
        <v>149</v>
      </c>
      <c r="AK56" t="s">
        <v>138</v>
      </c>
      <c r="AL56">
        <v>100</v>
      </c>
      <c r="AM56" t="str">
        <f t="shared" si="7"/>
        <v>Severe</v>
      </c>
      <c r="AN56" t="str">
        <f t="shared" si="8"/>
        <v>None</v>
      </c>
      <c r="AO56" t="str">
        <f>AM56</f>
        <v>Severe</v>
      </c>
      <c r="AP56" t="str">
        <f>AN56</f>
        <v>None</v>
      </c>
      <c r="AQ56" t="s">
        <v>77</v>
      </c>
      <c r="AT56" t="s">
        <v>68</v>
      </c>
      <c r="AU56" t="s">
        <v>68</v>
      </c>
    </row>
    <row r="57" spans="1:47" ht="78.75">
      <c r="A57" t="s">
        <v>130</v>
      </c>
      <c r="B57" t="str">
        <f t="shared" si="6"/>
        <v xml:space="preserve"> 1998</v>
      </c>
      <c r="C57" s="3" t="s">
        <v>71</v>
      </c>
      <c r="D57" s="8" t="s">
        <v>72</v>
      </c>
      <c r="E57" s="6" t="s">
        <v>143</v>
      </c>
      <c r="F57" t="s">
        <v>73</v>
      </c>
      <c r="G57" s="9" t="s">
        <v>144</v>
      </c>
      <c r="H57" t="s">
        <v>94</v>
      </c>
      <c r="I57" t="s">
        <v>95</v>
      </c>
      <c r="J57" t="s">
        <v>74</v>
      </c>
      <c r="K57" t="s">
        <v>75</v>
      </c>
      <c r="L57" t="s">
        <v>97</v>
      </c>
      <c r="M57" t="s">
        <v>133</v>
      </c>
      <c r="N57" t="s">
        <v>134</v>
      </c>
      <c r="O57" t="s">
        <v>135</v>
      </c>
      <c r="P57" t="s">
        <v>77</v>
      </c>
      <c r="Q57">
        <v>1</v>
      </c>
      <c r="S57" t="s">
        <v>137</v>
      </c>
      <c r="U57" t="s">
        <v>138</v>
      </c>
      <c r="V57">
        <v>10</v>
      </c>
      <c r="W57">
        <v>10</v>
      </c>
      <c r="X57" t="s">
        <v>103</v>
      </c>
      <c r="Y57">
        <v>10</v>
      </c>
      <c r="Z57" t="s">
        <v>81</v>
      </c>
      <c r="AA57" t="s">
        <v>81</v>
      </c>
      <c r="AB57" t="s">
        <v>114</v>
      </c>
      <c r="AD57">
        <v>20</v>
      </c>
      <c r="AG57" t="s">
        <v>149</v>
      </c>
      <c r="AK57" t="s">
        <v>138</v>
      </c>
      <c r="AL57">
        <v>50</v>
      </c>
      <c r="AM57" t="str">
        <f t="shared" si="7"/>
        <v>Significant</v>
      </c>
      <c r="AN57" t="str">
        <f t="shared" si="8"/>
        <v>Low</v>
      </c>
      <c r="AQ57" t="s">
        <v>77</v>
      </c>
      <c r="AR57" s="4" t="s">
        <v>151</v>
      </c>
      <c r="AT57" t="s">
        <v>68</v>
      </c>
      <c r="AU57" t="s">
        <v>68</v>
      </c>
    </row>
    <row r="58" spans="1:47" ht="23.1" customHeight="1">
      <c r="A58" t="s">
        <v>130</v>
      </c>
      <c r="B58" t="str">
        <f t="shared" si="6"/>
        <v xml:space="preserve"> 1998</v>
      </c>
      <c r="C58" s="3" t="s">
        <v>71</v>
      </c>
      <c r="D58" s="8" t="s">
        <v>72</v>
      </c>
      <c r="E58" s="6" t="s">
        <v>143</v>
      </c>
      <c r="F58" t="s">
        <v>73</v>
      </c>
      <c r="G58" s="9" t="s">
        <v>144</v>
      </c>
      <c r="H58" t="s">
        <v>94</v>
      </c>
      <c r="I58" t="s">
        <v>95</v>
      </c>
      <c r="J58" t="s">
        <v>74</v>
      </c>
      <c r="K58" t="s">
        <v>75</v>
      </c>
      <c r="L58" t="s">
        <v>97</v>
      </c>
      <c r="M58" t="s">
        <v>133</v>
      </c>
      <c r="N58" t="s">
        <v>134</v>
      </c>
      <c r="O58" t="s">
        <v>135</v>
      </c>
      <c r="P58" t="s">
        <v>77</v>
      </c>
      <c r="Q58">
        <v>1</v>
      </c>
      <c r="R58">
        <v>1.7</v>
      </c>
      <c r="S58" t="s">
        <v>141</v>
      </c>
      <c r="U58" t="s">
        <v>138</v>
      </c>
      <c r="V58">
        <v>10</v>
      </c>
      <c r="W58">
        <v>10</v>
      </c>
      <c r="X58" t="s">
        <v>103</v>
      </c>
      <c r="Y58">
        <v>10</v>
      </c>
      <c r="Z58" t="s">
        <v>81</v>
      </c>
      <c r="AA58" t="s">
        <v>81</v>
      </c>
      <c r="AD58">
        <f>R58</f>
        <v>1.7</v>
      </c>
      <c r="AG58" t="s">
        <v>149</v>
      </c>
      <c r="AK58" t="s">
        <v>138</v>
      </c>
      <c r="AL58">
        <v>0</v>
      </c>
      <c r="AM58" t="str">
        <f t="shared" si="7"/>
        <v>None</v>
      </c>
      <c r="AN58" t="str">
        <f t="shared" si="8"/>
        <v>High</v>
      </c>
      <c r="AQ58" t="s">
        <v>77</v>
      </c>
      <c r="AT58" t="s">
        <v>68</v>
      </c>
      <c r="AU58" t="s">
        <v>68</v>
      </c>
    </row>
    <row r="59" spans="1:47" ht="31.5">
      <c r="A59" t="s">
        <v>130</v>
      </c>
      <c r="B59" t="str">
        <f t="shared" si="6"/>
        <v xml:space="preserve"> 1998</v>
      </c>
      <c r="C59" s="3" t="s">
        <v>71</v>
      </c>
      <c r="D59" s="8" t="s">
        <v>72</v>
      </c>
      <c r="E59" s="6" t="s">
        <v>143</v>
      </c>
      <c r="F59" t="s">
        <v>73</v>
      </c>
      <c r="G59" s="9" t="s">
        <v>144</v>
      </c>
      <c r="H59" t="s">
        <v>94</v>
      </c>
      <c r="I59" t="s">
        <v>95</v>
      </c>
      <c r="J59" t="s">
        <v>74</v>
      </c>
      <c r="K59" t="s">
        <v>75</v>
      </c>
      <c r="L59" t="s">
        <v>97</v>
      </c>
      <c r="M59" t="s">
        <v>133</v>
      </c>
      <c r="N59" t="s">
        <v>134</v>
      </c>
      <c r="O59" t="s">
        <v>135</v>
      </c>
      <c r="P59" t="s">
        <v>77</v>
      </c>
      <c r="Q59">
        <v>1</v>
      </c>
      <c r="R59">
        <v>7</v>
      </c>
      <c r="S59" t="s">
        <v>141</v>
      </c>
      <c r="U59" t="s">
        <v>138</v>
      </c>
      <c r="V59">
        <v>10</v>
      </c>
      <c r="W59">
        <v>10</v>
      </c>
      <c r="X59" t="s">
        <v>103</v>
      </c>
      <c r="Y59">
        <v>10</v>
      </c>
      <c r="Z59" t="s">
        <v>81</v>
      </c>
      <c r="AA59" t="s">
        <v>81</v>
      </c>
      <c r="AD59">
        <f>R59</f>
        <v>7</v>
      </c>
      <c r="AG59" t="s">
        <v>149</v>
      </c>
      <c r="AK59" t="s">
        <v>138</v>
      </c>
      <c r="AL59">
        <v>0</v>
      </c>
      <c r="AM59" t="str">
        <f t="shared" si="7"/>
        <v>None</v>
      </c>
      <c r="AN59" t="str">
        <f t="shared" si="8"/>
        <v>High</v>
      </c>
      <c r="AQ59" t="s">
        <v>77</v>
      </c>
      <c r="AT59" t="s">
        <v>68</v>
      </c>
      <c r="AU59" t="s">
        <v>68</v>
      </c>
    </row>
    <row r="60" spans="1:47" ht="31.5">
      <c r="A60" t="s">
        <v>130</v>
      </c>
      <c r="B60" t="str">
        <f t="shared" si="6"/>
        <v xml:space="preserve"> 1998</v>
      </c>
      <c r="C60" s="3" t="s">
        <v>71</v>
      </c>
      <c r="D60" s="8" t="s">
        <v>72</v>
      </c>
      <c r="E60" s="6" t="s">
        <v>143</v>
      </c>
      <c r="F60" t="s">
        <v>73</v>
      </c>
      <c r="G60" s="9" t="s">
        <v>144</v>
      </c>
      <c r="H60" t="s">
        <v>94</v>
      </c>
      <c r="I60" t="s">
        <v>95</v>
      </c>
      <c r="J60" t="s">
        <v>74</v>
      </c>
      <c r="K60" t="s">
        <v>75</v>
      </c>
      <c r="L60" t="s">
        <v>97</v>
      </c>
      <c r="M60" t="s">
        <v>133</v>
      </c>
      <c r="N60" t="s">
        <v>134</v>
      </c>
      <c r="O60" t="s">
        <v>135</v>
      </c>
      <c r="P60" t="s">
        <v>77</v>
      </c>
      <c r="Q60">
        <v>1</v>
      </c>
      <c r="R60">
        <v>14</v>
      </c>
      <c r="S60" t="s">
        <v>137</v>
      </c>
      <c r="U60" t="s">
        <v>138</v>
      </c>
      <c r="V60">
        <v>10</v>
      </c>
      <c r="W60">
        <v>10</v>
      </c>
      <c r="X60" t="s">
        <v>103</v>
      </c>
      <c r="Y60">
        <v>10</v>
      </c>
      <c r="Z60" t="s">
        <v>81</v>
      </c>
      <c r="AA60" t="s">
        <v>81</v>
      </c>
      <c r="AD60">
        <f>R60</f>
        <v>14</v>
      </c>
      <c r="AG60" t="s">
        <v>149</v>
      </c>
      <c r="AK60" t="s">
        <v>138</v>
      </c>
      <c r="AL60">
        <v>40</v>
      </c>
      <c r="AM60" t="str">
        <f t="shared" si="7"/>
        <v>Significant</v>
      </c>
      <c r="AN60" t="str">
        <f t="shared" si="8"/>
        <v>Low</v>
      </c>
      <c r="AQ60" t="s">
        <v>77</v>
      </c>
      <c r="AT60" t="s">
        <v>68</v>
      </c>
      <c r="AU60" t="s">
        <v>68</v>
      </c>
    </row>
    <row r="61" spans="1:47" ht="23.1" customHeight="1">
      <c r="A61" t="s">
        <v>130</v>
      </c>
      <c r="B61" t="str">
        <f t="shared" si="6"/>
        <v xml:space="preserve"> 1998</v>
      </c>
      <c r="C61" s="3" t="s">
        <v>71</v>
      </c>
      <c r="D61" s="8" t="s">
        <v>72</v>
      </c>
      <c r="E61" s="6" t="s">
        <v>143</v>
      </c>
      <c r="F61" t="s">
        <v>73</v>
      </c>
      <c r="G61" s="9" t="s">
        <v>144</v>
      </c>
      <c r="H61" t="s">
        <v>94</v>
      </c>
      <c r="I61" t="s">
        <v>95</v>
      </c>
      <c r="J61" t="s">
        <v>74</v>
      </c>
      <c r="K61" t="s">
        <v>75</v>
      </c>
      <c r="L61" t="s">
        <v>97</v>
      </c>
      <c r="M61" t="s">
        <v>133</v>
      </c>
      <c r="N61" t="s">
        <v>134</v>
      </c>
      <c r="O61" t="s">
        <v>135</v>
      </c>
      <c r="P61" t="s">
        <v>77</v>
      </c>
      <c r="Q61">
        <v>1</v>
      </c>
      <c r="R61">
        <v>43</v>
      </c>
      <c r="S61" t="s">
        <v>137</v>
      </c>
      <c r="U61" t="s">
        <v>138</v>
      </c>
      <c r="V61">
        <v>10</v>
      </c>
      <c r="W61">
        <v>10</v>
      </c>
      <c r="X61" t="s">
        <v>103</v>
      </c>
      <c r="Y61">
        <v>10</v>
      </c>
      <c r="Z61" t="s">
        <v>81</v>
      </c>
      <c r="AA61" t="s">
        <v>81</v>
      </c>
      <c r="AD61">
        <f>R61</f>
        <v>43</v>
      </c>
      <c r="AG61" t="s">
        <v>149</v>
      </c>
      <c r="AK61" t="s">
        <v>138</v>
      </c>
      <c r="AL61">
        <v>80</v>
      </c>
      <c r="AM61" t="str">
        <f t="shared" si="7"/>
        <v>Severe</v>
      </c>
      <c r="AN61" t="str">
        <f t="shared" si="8"/>
        <v>None</v>
      </c>
      <c r="AQ61" t="s">
        <v>77</v>
      </c>
      <c r="AT61" t="s">
        <v>68</v>
      </c>
      <c r="AU61" t="s">
        <v>68</v>
      </c>
    </row>
    <row r="62" spans="1:47">
      <c r="A62" t="s">
        <v>130</v>
      </c>
      <c r="B62" t="str">
        <f t="shared" si="6"/>
        <v xml:space="preserve"> 1998</v>
      </c>
      <c r="C62" s="3" t="s">
        <v>71</v>
      </c>
      <c r="D62" s="7" t="s">
        <v>72</v>
      </c>
      <c r="E62" s="6" t="s">
        <v>146</v>
      </c>
      <c r="F62" t="s">
        <v>87</v>
      </c>
      <c r="G62" t="s">
        <v>147</v>
      </c>
      <c r="H62" t="s">
        <v>94</v>
      </c>
      <c r="I62" t="s">
        <v>95</v>
      </c>
      <c r="J62" t="s">
        <v>74</v>
      </c>
      <c r="K62" t="s">
        <v>75</v>
      </c>
      <c r="L62" t="s">
        <v>97</v>
      </c>
      <c r="M62" t="s">
        <v>133</v>
      </c>
      <c r="N62" t="s">
        <v>134</v>
      </c>
      <c r="O62" t="s">
        <v>135</v>
      </c>
      <c r="P62" t="s">
        <v>77</v>
      </c>
      <c r="Q62">
        <v>1</v>
      </c>
      <c r="R62">
        <v>101</v>
      </c>
      <c r="S62" t="s">
        <v>137</v>
      </c>
      <c r="U62" t="s">
        <v>138</v>
      </c>
      <c r="V62">
        <v>10</v>
      </c>
      <c r="W62">
        <v>10</v>
      </c>
      <c r="X62" t="s">
        <v>103</v>
      </c>
      <c r="Y62">
        <v>10</v>
      </c>
      <c r="Z62" t="s">
        <v>81</v>
      </c>
      <c r="AA62" t="s">
        <v>81</v>
      </c>
      <c r="AD62">
        <f>R62</f>
        <v>101</v>
      </c>
      <c r="AG62" t="s">
        <v>149</v>
      </c>
      <c r="AK62" t="s">
        <v>138</v>
      </c>
      <c r="AL62">
        <v>100</v>
      </c>
      <c r="AM62" t="str">
        <f t="shared" si="7"/>
        <v>Severe</v>
      </c>
      <c r="AN62" t="str">
        <f t="shared" si="8"/>
        <v>None</v>
      </c>
      <c r="AO62" t="str">
        <f>AM62</f>
        <v>Severe</v>
      </c>
      <c r="AP62" t="str">
        <f>AN62</f>
        <v>None</v>
      </c>
      <c r="AQ62" t="s">
        <v>77</v>
      </c>
      <c r="AT62" t="s">
        <v>68</v>
      </c>
      <c r="AU62" t="s">
        <v>68</v>
      </c>
    </row>
    <row r="63" spans="1:47">
      <c r="A63" t="s">
        <v>130</v>
      </c>
      <c r="B63" t="str">
        <f t="shared" si="6"/>
        <v xml:space="preserve"> 1998</v>
      </c>
      <c r="C63" s="3" t="s">
        <v>71</v>
      </c>
      <c r="D63" s="7" t="s">
        <v>72</v>
      </c>
      <c r="E63" s="6" t="s">
        <v>146</v>
      </c>
      <c r="F63" t="s">
        <v>87</v>
      </c>
      <c r="G63" t="s">
        <v>147</v>
      </c>
      <c r="H63" t="s">
        <v>94</v>
      </c>
      <c r="I63" t="s">
        <v>95</v>
      </c>
      <c r="J63" t="s">
        <v>74</v>
      </c>
      <c r="K63" t="s">
        <v>75</v>
      </c>
      <c r="L63" t="s">
        <v>97</v>
      </c>
      <c r="M63" t="s">
        <v>133</v>
      </c>
      <c r="N63" t="s">
        <v>134</v>
      </c>
      <c r="O63" t="s">
        <v>135</v>
      </c>
      <c r="P63" t="s">
        <v>77</v>
      </c>
      <c r="Q63">
        <v>1</v>
      </c>
      <c r="S63" t="s">
        <v>137</v>
      </c>
      <c r="U63" t="s">
        <v>138</v>
      </c>
      <c r="V63">
        <v>10</v>
      </c>
      <c r="W63">
        <v>10</v>
      </c>
      <c r="X63" t="s">
        <v>103</v>
      </c>
      <c r="Y63">
        <v>10</v>
      </c>
      <c r="Z63" t="s">
        <v>81</v>
      </c>
      <c r="AA63" t="s">
        <v>81</v>
      </c>
      <c r="AB63" t="s">
        <v>114</v>
      </c>
      <c r="AD63">
        <v>50</v>
      </c>
      <c r="AG63" t="s">
        <v>149</v>
      </c>
      <c r="AK63" t="s">
        <v>138</v>
      </c>
      <c r="AL63">
        <v>50</v>
      </c>
      <c r="AM63" t="str">
        <f t="shared" si="7"/>
        <v>Significant</v>
      </c>
      <c r="AN63" t="str">
        <f t="shared" si="8"/>
        <v>Low</v>
      </c>
      <c r="AQ63" t="s">
        <v>77</v>
      </c>
      <c r="AT63" t="s">
        <v>68</v>
      </c>
      <c r="AU63" t="s">
        <v>68</v>
      </c>
    </row>
    <row r="64" spans="1:47">
      <c r="A64" t="s">
        <v>130</v>
      </c>
      <c r="B64" t="str">
        <f t="shared" si="6"/>
        <v xml:space="preserve"> 1998</v>
      </c>
      <c r="C64" s="3" t="s">
        <v>71</v>
      </c>
      <c r="D64" s="7" t="s">
        <v>72</v>
      </c>
      <c r="E64" s="6" t="s">
        <v>146</v>
      </c>
      <c r="F64" t="s">
        <v>87</v>
      </c>
      <c r="G64" t="s">
        <v>147</v>
      </c>
      <c r="H64" t="s">
        <v>94</v>
      </c>
      <c r="I64" t="s">
        <v>95</v>
      </c>
      <c r="J64" t="s">
        <v>74</v>
      </c>
      <c r="K64" t="s">
        <v>75</v>
      </c>
      <c r="L64" t="s">
        <v>97</v>
      </c>
      <c r="M64" t="s">
        <v>133</v>
      </c>
      <c r="N64" t="s">
        <v>134</v>
      </c>
      <c r="O64" t="s">
        <v>135</v>
      </c>
      <c r="P64" t="s">
        <v>77</v>
      </c>
      <c r="Q64">
        <v>1</v>
      </c>
      <c r="R64">
        <v>6.5</v>
      </c>
      <c r="S64" t="s">
        <v>137</v>
      </c>
      <c r="U64" t="s">
        <v>138</v>
      </c>
      <c r="V64">
        <v>10</v>
      </c>
      <c r="W64">
        <v>10</v>
      </c>
      <c r="X64" t="s">
        <v>103</v>
      </c>
      <c r="Y64">
        <v>10</v>
      </c>
      <c r="Z64" t="s">
        <v>81</v>
      </c>
      <c r="AA64" t="s">
        <v>81</v>
      </c>
      <c r="AD64">
        <f>R64</f>
        <v>6.5</v>
      </c>
      <c r="AG64" t="s">
        <v>149</v>
      </c>
      <c r="AK64" t="s">
        <v>138</v>
      </c>
      <c r="AL64">
        <v>0</v>
      </c>
      <c r="AM64" t="str">
        <f t="shared" si="7"/>
        <v>None</v>
      </c>
      <c r="AN64" t="str">
        <f t="shared" si="8"/>
        <v>High</v>
      </c>
      <c r="AQ64" t="s">
        <v>77</v>
      </c>
      <c r="AT64" t="s">
        <v>68</v>
      </c>
      <c r="AU64" t="s">
        <v>68</v>
      </c>
    </row>
    <row r="65" spans="1:47">
      <c r="A65" t="s">
        <v>130</v>
      </c>
      <c r="B65" t="str">
        <f t="shared" si="6"/>
        <v xml:space="preserve"> 1998</v>
      </c>
      <c r="C65" s="3" t="s">
        <v>71</v>
      </c>
      <c r="D65" s="7" t="s">
        <v>72</v>
      </c>
      <c r="E65" s="6" t="s">
        <v>146</v>
      </c>
      <c r="F65" t="s">
        <v>87</v>
      </c>
      <c r="G65" t="s">
        <v>147</v>
      </c>
      <c r="H65" t="s">
        <v>94</v>
      </c>
      <c r="I65" t="s">
        <v>95</v>
      </c>
      <c r="J65" t="s">
        <v>74</v>
      </c>
      <c r="K65" t="s">
        <v>75</v>
      </c>
      <c r="L65" t="s">
        <v>97</v>
      </c>
      <c r="M65" t="s">
        <v>133</v>
      </c>
      <c r="N65" t="s">
        <v>134</v>
      </c>
      <c r="O65" t="s">
        <v>135</v>
      </c>
      <c r="P65" t="s">
        <v>77</v>
      </c>
      <c r="Q65">
        <v>1</v>
      </c>
      <c r="R65">
        <v>23</v>
      </c>
      <c r="S65" t="s">
        <v>137</v>
      </c>
      <c r="U65" t="s">
        <v>138</v>
      </c>
      <c r="V65">
        <v>10</v>
      </c>
      <c r="W65">
        <v>10</v>
      </c>
      <c r="X65" t="s">
        <v>103</v>
      </c>
      <c r="Y65">
        <v>10</v>
      </c>
      <c r="Z65" t="s">
        <v>81</v>
      </c>
      <c r="AA65" t="s">
        <v>81</v>
      </c>
      <c r="AD65">
        <f>R65</f>
        <v>23</v>
      </c>
      <c r="AG65" t="s">
        <v>149</v>
      </c>
      <c r="AK65" t="s">
        <v>138</v>
      </c>
      <c r="AL65">
        <v>0</v>
      </c>
      <c r="AM65" t="str">
        <f t="shared" si="7"/>
        <v>None</v>
      </c>
      <c r="AN65" t="str">
        <f t="shared" si="8"/>
        <v>High</v>
      </c>
      <c r="AQ65" t="s">
        <v>77</v>
      </c>
      <c r="AT65" t="s">
        <v>68</v>
      </c>
      <c r="AU65" t="s">
        <v>68</v>
      </c>
    </row>
    <row r="66" spans="1:47">
      <c r="A66" t="s">
        <v>130</v>
      </c>
      <c r="B66" t="str">
        <f t="shared" si="6"/>
        <v xml:space="preserve"> 1998</v>
      </c>
      <c r="C66" s="3" t="s">
        <v>71</v>
      </c>
      <c r="D66" s="7" t="s">
        <v>72</v>
      </c>
      <c r="E66" s="6" t="s">
        <v>146</v>
      </c>
      <c r="F66" t="s">
        <v>87</v>
      </c>
      <c r="G66" t="s">
        <v>147</v>
      </c>
      <c r="H66" t="s">
        <v>94</v>
      </c>
      <c r="I66" t="s">
        <v>95</v>
      </c>
      <c r="J66" t="s">
        <v>74</v>
      </c>
      <c r="K66" t="s">
        <v>75</v>
      </c>
      <c r="L66" t="s">
        <v>97</v>
      </c>
      <c r="M66" t="s">
        <v>133</v>
      </c>
      <c r="N66" t="s">
        <v>134</v>
      </c>
      <c r="O66" t="s">
        <v>135</v>
      </c>
      <c r="P66" t="s">
        <v>77</v>
      </c>
      <c r="Q66">
        <v>1</v>
      </c>
      <c r="R66">
        <v>52</v>
      </c>
      <c r="S66" t="s">
        <v>137</v>
      </c>
      <c r="U66" t="s">
        <v>138</v>
      </c>
      <c r="V66">
        <v>10</v>
      </c>
      <c r="W66">
        <v>10</v>
      </c>
      <c r="X66" t="s">
        <v>103</v>
      </c>
      <c r="Y66">
        <v>10</v>
      </c>
      <c r="Z66" t="s">
        <v>81</v>
      </c>
      <c r="AA66" t="s">
        <v>81</v>
      </c>
      <c r="AD66">
        <f>R66</f>
        <v>52</v>
      </c>
      <c r="AG66" t="s">
        <v>149</v>
      </c>
      <c r="AK66" t="s">
        <v>138</v>
      </c>
      <c r="AL66">
        <v>50</v>
      </c>
      <c r="AM66" t="str">
        <f t="shared" si="7"/>
        <v>Significant</v>
      </c>
      <c r="AN66" t="str">
        <f t="shared" si="8"/>
        <v>Low</v>
      </c>
      <c r="AQ66" t="s">
        <v>77</v>
      </c>
      <c r="AT66" t="s">
        <v>68</v>
      </c>
      <c r="AU66" t="s">
        <v>68</v>
      </c>
    </row>
    <row r="67" spans="1:47">
      <c r="A67" t="s">
        <v>130</v>
      </c>
      <c r="B67" t="str">
        <f t="shared" si="6"/>
        <v xml:space="preserve"> 1998</v>
      </c>
      <c r="C67" s="3" t="s">
        <v>71</v>
      </c>
      <c r="D67" s="7" t="s">
        <v>72</v>
      </c>
      <c r="E67" s="6" t="s">
        <v>146</v>
      </c>
      <c r="F67" t="s">
        <v>87</v>
      </c>
      <c r="G67" t="s">
        <v>147</v>
      </c>
      <c r="H67" t="s">
        <v>94</v>
      </c>
      <c r="I67" t="s">
        <v>95</v>
      </c>
      <c r="J67" t="s">
        <v>74</v>
      </c>
      <c r="K67" t="s">
        <v>75</v>
      </c>
      <c r="L67" t="s">
        <v>97</v>
      </c>
      <c r="M67" t="s">
        <v>133</v>
      </c>
      <c r="N67" t="s">
        <v>134</v>
      </c>
      <c r="O67" t="s">
        <v>135</v>
      </c>
      <c r="P67" t="s">
        <v>77</v>
      </c>
      <c r="Q67">
        <v>1</v>
      </c>
      <c r="R67">
        <v>73</v>
      </c>
      <c r="S67" t="s">
        <v>137</v>
      </c>
      <c r="U67" t="s">
        <v>138</v>
      </c>
      <c r="V67">
        <v>10</v>
      </c>
      <c r="W67">
        <v>10</v>
      </c>
      <c r="X67" t="s">
        <v>103</v>
      </c>
      <c r="Y67">
        <v>10</v>
      </c>
      <c r="Z67" t="s">
        <v>81</v>
      </c>
      <c r="AA67" t="s">
        <v>81</v>
      </c>
      <c r="AD67">
        <f>R67</f>
        <v>73</v>
      </c>
      <c r="AG67" t="s">
        <v>149</v>
      </c>
      <c r="AK67" t="s">
        <v>138</v>
      </c>
      <c r="AL67">
        <v>80</v>
      </c>
      <c r="AM67" t="str">
        <f t="shared" si="7"/>
        <v>Severe</v>
      </c>
      <c r="AN67" t="str">
        <f t="shared" si="8"/>
        <v>None</v>
      </c>
      <c r="AQ67" t="s">
        <v>77</v>
      </c>
      <c r="AT67" t="s">
        <v>68</v>
      </c>
      <c r="AU67" t="s">
        <v>68</v>
      </c>
    </row>
    <row r="68" spans="1:47">
      <c r="A68" t="s">
        <v>152</v>
      </c>
      <c r="B68">
        <v>2001</v>
      </c>
      <c r="C68" t="s">
        <v>71</v>
      </c>
      <c r="D68" s="3" t="s">
        <v>72</v>
      </c>
      <c r="E68">
        <v>10099748</v>
      </c>
      <c r="F68" t="s">
        <v>125</v>
      </c>
      <c r="G68" t="s">
        <v>126</v>
      </c>
      <c r="H68" t="s">
        <v>153</v>
      </c>
      <c r="I68" t="s">
        <v>154</v>
      </c>
      <c r="J68" s="3" t="s">
        <v>119</v>
      </c>
      <c r="K68" t="s">
        <v>75</v>
      </c>
      <c r="L68" t="s">
        <v>155</v>
      </c>
      <c r="P68" t="s">
        <v>77</v>
      </c>
      <c r="V68">
        <v>28</v>
      </c>
      <c r="W68">
        <v>28</v>
      </c>
      <c r="X68" t="s">
        <v>103</v>
      </c>
      <c r="Y68">
        <v>28</v>
      </c>
      <c r="Z68" t="s">
        <v>81</v>
      </c>
      <c r="AA68" t="s">
        <v>81</v>
      </c>
      <c r="AB68" t="s">
        <v>114</v>
      </c>
      <c r="AD68">
        <v>19</v>
      </c>
      <c r="AG68" t="s">
        <v>156</v>
      </c>
      <c r="AH68">
        <f t="shared" ref="AH68:AJ75" si="9">AD68*1000</f>
        <v>19000</v>
      </c>
      <c r="AK68" t="s">
        <v>122</v>
      </c>
      <c r="AL68">
        <v>50</v>
      </c>
      <c r="AM68" t="str">
        <f t="shared" si="7"/>
        <v>Significant</v>
      </c>
      <c r="AN68" t="str">
        <f t="shared" si="8"/>
        <v>Low</v>
      </c>
      <c r="AO68" t="str">
        <f>AM68</f>
        <v>Significant</v>
      </c>
      <c r="AP68" t="str">
        <f>AN68</f>
        <v>Low</v>
      </c>
      <c r="AQ68" t="s">
        <v>77</v>
      </c>
      <c r="AS68" t="s">
        <v>157</v>
      </c>
      <c r="AT68" t="s">
        <v>68</v>
      </c>
      <c r="AU68" t="s">
        <v>68</v>
      </c>
    </row>
    <row r="69" spans="1:47">
      <c r="A69" t="s">
        <v>152</v>
      </c>
      <c r="B69">
        <v>2001</v>
      </c>
      <c r="C69" t="s">
        <v>71</v>
      </c>
      <c r="D69" s="3" t="s">
        <v>72</v>
      </c>
      <c r="E69">
        <v>10099748</v>
      </c>
      <c r="F69" t="s">
        <v>125</v>
      </c>
      <c r="G69" t="s">
        <v>126</v>
      </c>
      <c r="H69" t="s">
        <v>153</v>
      </c>
      <c r="I69" t="s">
        <v>154</v>
      </c>
      <c r="J69" s="3" t="s">
        <v>119</v>
      </c>
      <c r="K69" t="s">
        <v>75</v>
      </c>
      <c r="L69" t="s">
        <v>155</v>
      </c>
      <c r="P69" t="s">
        <v>77</v>
      </c>
      <c r="V69">
        <v>28</v>
      </c>
      <c r="W69">
        <v>28</v>
      </c>
      <c r="X69" t="s">
        <v>103</v>
      </c>
      <c r="Y69">
        <v>28</v>
      </c>
      <c r="Z69" t="s">
        <v>81</v>
      </c>
      <c r="AA69" t="s">
        <v>81</v>
      </c>
      <c r="AB69" t="s">
        <v>114</v>
      </c>
      <c r="AD69">
        <v>28</v>
      </c>
      <c r="AE69">
        <v>24</v>
      </c>
      <c r="AF69">
        <v>34</v>
      </c>
      <c r="AG69" t="s">
        <v>156</v>
      </c>
      <c r="AH69">
        <f t="shared" si="9"/>
        <v>28000</v>
      </c>
      <c r="AI69">
        <f t="shared" si="9"/>
        <v>24000</v>
      </c>
      <c r="AJ69">
        <f t="shared" si="9"/>
        <v>34000</v>
      </c>
      <c r="AK69" t="s">
        <v>122</v>
      </c>
      <c r="AL69">
        <v>50</v>
      </c>
      <c r="AM69" t="str">
        <f t="shared" si="7"/>
        <v>Significant</v>
      </c>
      <c r="AN69" t="str">
        <f t="shared" si="8"/>
        <v>Low</v>
      </c>
      <c r="AQ69" t="s">
        <v>77</v>
      </c>
      <c r="AS69" t="s">
        <v>158</v>
      </c>
      <c r="AT69" t="s">
        <v>68</v>
      </c>
      <c r="AU69" t="s">
        <v>68</v>
      </c>
    </row>
    <row r="70" spans="1:47">
      <c r="A70" t="s">
        <v>152</v>
      </c>
      <c r="B70">
        <v>2001</v>
      </c>
      <c r="C70" t="s">
        <v>71</v>
      </c>
      <c r="D70" s="3" t="s">
        <v>72</v>
      </c>
      <c r="E70">
        <v>10099748</v>
      </c>
      <c r="F70" t="s">
        <v>125</v>
      </c>
      <c r="G70" t="s">
        <v>126</v>
      </c>
      <c r="H70" t="s">
        <v>153</v>
      </c>
      <c r="I70" t="s">
        <v>154</v>
      </c>
      <c r="J70" s="3" t="s">
        <v>119</v>
      </c>
      <c r="K70" t="s">
        <v>75</v>
      </c>
      <c r="L70" t="s">
        <v>155</v>
      </c>
      <c r="P70" t="s">
        <v>77</v>
      </c>
      <c r="V70">
        <v>10</v>
      </c>
      <c r="W70">
        <v>10</v>
      </c>
      <c r="X70" t="s">
        <v>103</v>
      </c>
      <c r="Y70">
        <v>10</v>
      </c>
      <c r="Z70" t="s">
        <v>81</v>
      </c>
      <c r="AA70" t="s">
        <v>81</v>
      </c>
      <c r="AB70" t="s">
        <v>114</v>
      </c>
      <c r="AD70">
        <v>65</v>
      </c>
      <c r="AE70">
        <v>60</v>
      </c>
      <c r="AF70">
        <v>71</v>
      </c>
      <c r="AG70" t="s">
        <v>156</v>
      </c>
      <c r="AH70">
        <f t="shared" si="9"/>
        <v>65000</v>
      </c>
      <c r="AI70">
        <f t="shared" si="9"/>
        <v>60000</v>
      </c>
      <c r="AJ70">
        <f t="shared" si="9"/>
        <v>71000</v>
      </c>
      <c r="AK70" t="s">
        <v>122</v>
      </c>
      <c r="AL70">
        <v>50</v>
      </c>
      <c r="AM70" t="str">
        <f t="shared" si="7"/>
        <v>Significant</v>
      </c>
      <c r="AN70" t="str">
        <f t="shared" si="8"/>
        <v>Low</v>
      </c>
      <c r="AQ70" t="s">
        <v>77</v>
      </c>
      <c r="AS70" t="s">
        <v>158</v>
      </c>
      <c r="AT70" t="s">
        <v>68</v>
      </c>
      <c r="AU70" t="s">
        <v>68</v>
      </c>
    </row>
    <row r="71" spans="1:47">
      <c r="A71" t="s">
        <v>152</v>
      </c>
      <c r="B71">
        <v>2001</v>
      </c>
      <c r="C71" t="s">
        <v>71</v>
      </c>
      <c r="D71" s="3" t="s">
        <v>72</v>
      </c>
      <c r="E71">
        <v>10099748</v>
      </c>
      <c r="F71" t="s">
        <v>125</v>
      </c>
      <c r="G71" t="s">
        <v>126</v>
      </c>
      <c r="H71" t="s">
        <v>153</v>
      </c>
      <c r="I71" t="s">
        <v>154</v>
      </c>
      <c r="J71" s="3" t="s">
        <v>119</v>
      </c>
      <c r="K71" t="s">
        <v>75</v>
      </c>
      <c r="L71" t="s">
        <v>155</v>
      </c>
      <c r="P71" t="s">
        <v>77</v>
      </c>
      <c r="V71">
        <v>10</v>
      </c>
      <c r="W71">
        <v>10</v>
      </c>
      <c r="X71" t="s">
        <v>103</v>
      </c>
      <c r="Y71">
        <v>10</v>
      </c>
      <c r="Z71" t="s">
        <v>81</v>
      </c>
      <c r="AA71" t="s">
        <v>81</v>
      </c>
      <c r="AB71" t="s">
        <v>114</v>
      </c>
      <c r="AD71">
        <v>48</v>
      </c>
      <c r="AE71">
        <v>45</v>
      </c>
      <c r="AF71">
        <v>54</v>
      </c>
      <c r="AG71" t="s">
        <v>156</v>
      </c>
      <c r="AH71">
        <f t="shared" si="9"/>
        <v>48000</v>
      </c>
      <c r="AI71">
        <f t="shared" si="9"/>
        <v>45000</v>
      </c>
      <c r="AJ71">
        <f t="shared" si="9"/>
        <v>54000</v>
      </c>
      <c r="AK71" t="s">
        <v>122</v>
      </c>
      <c r="AL71">
        <v>50</v>
      </c>
      <c r="AM71" t="str">
        <f t="shared" si="7"/>
        <v>Significant</v>
      </c>
      <c r="AN71" t="str">
        <f t="shared" si="8"/>
        <v>Low</v>
      </c>
      <c r="AQ71" t="s">
        <v>77</v>
      </c>
      <c r="AS71" t="s">
        <v>157</v>
      </c>
      <c r="AT71" t="s">
        <v>68</v>
      </c>
      <c r="AU71" t="s">
        <v>68</v>
      </c>
    </row>
    <row r="72" spans="1:47">
      <c r="A72" t="s">
        <v>152</v>
      </c>
      <c r="B72">
        <v>2001</v>
      </c>
      <c r="C72" t="s">
        <v>71</v>
      </c>
      <c r="D72" s="3" t="s">
        <v>72</v>
      </c>
      <c r="E72">
        <v>7646857</v>
      </c>
      <c r="F72" t="s">
        <v>87</v>
      </c>
      <c r="G72" t="s">
        <v>129</v>
      </c>
      <c r="H72" t="s">
        <v>153</v>
      </c>
      <c r="I72" t="s">
        <v>154</v>
      </c>
      <c r="J72" s="3" t="s">
        <v>119</v>
      </c>
      <c r="K72" t="s">
        <v>75</v>
      </c>
      <c r="L72" t="s">
        <v>155</v>
      </c>
      <c r="P72" t="s">
        <v>77</v>
      </c>
      <c r="V72">
        <v>28</v>
      </c>
      <c r="W72">
        <v>28</v>
      </c>
      <c r="X72" t="s">
        <v>103</v>
      </c>
      <c r="Y72">
        <v>28</v>
      </c>
      <c r="Z72" t="s">
        <v>81</v>
      </c>
      <c r="AA72" t="s">
        <v>81</v>
      </c>
      <c r="AB72" t="s">
        <v>114</v>
      </c>
      <c r="AD72">
        <v>18</v>
      </c>
      <c r="AE72">
        <v>15</v>
      </c>
      <c r="AF72">
        <v>23</v>
      </c>
      <c r="AG72" t="s">
        <v>156</v>
      </c>
      <c r="AH72">
        <f t="shared" si="9"/>
        <v>18000</v>
      </c>
      <c r="AI72">
        <f t="shared" si="9"/>
        <v>15000</v>
      </c>
      <c r="AJ72">
        <f t="shared" si="9"/>
        <v>23000</v>
      </c>
      <c r="AK72" t="s">
        <v>122</v>
      </c>
      <c r="AL72">
        <v>50</v>
      </c>
      <c r="AM72" t="str">
        <f t="shared" si="7"/>
        <v>Significant</v>
      </c>
      <c r="AN72" t="str">
        <f t="shared" si="8"/>
        <v>Low</v>
      </c>
      <c r="AO72" t="str">
        <f>AM72</f>
        <v>Significant</v>
      </c>
      <c r="AP72" t="str">
        <f>AN72</f>
        <v>Low</v>
      </c>
      <c r="AQ72" t="s">
        <v>77</v>
      </c>
      <c r="AS72" t="s">
        <v>158</v>
      </c>
      <c r="AT72" t="s">
        <v>68</v>
      </c>
      <c r="AU72" t="s">
        <v>68</v>
      </c>
    </row>
    <row r="73" spans="1:47" ht="94.5" customHeight="1">
      <c r="A73" t="s">
        <v>152</v>
      </c>
      <c r="B73">
        <v>2001</v>
      </c>
      <c r="C73" t="s">
        <v>71</v>
      </c>
      <c r="D73" s="3" t="s">
        <v>72</v>
      </c>
      <c r="E73">
        <v>7646857</v>
      </c>
      <c r="F73" t="s">
        <v>87</v>
      </c>
      <c r="G73" t="s">
        <v>129</v>
      </c>
      <c r="H73" t="s">
        <v>153</v>
      </c>
      <c r="I73" t="s">
        <v>154</v>
      </c>
      <c r="J73" s="3" t="s">
        <v>119</v>
      </c>
      <c r="K73" t="s">
        <v>75</v>
      </c>
      <c r="L73" t="s">
        <v>155</v>
      </c>
      <c r="P73" t="s">
        <v>77</v>
      </c>
      <c r="V73">
        <v>10</v>
      </c>
      <c r="W73">
        <v>10</v>
      </c>
      <c r="X73" t="s">
        <v>103</v>
      </c>
      <c r="Y73">
        <v>10</v>
      </c>
      <c r="Z73" t="s">
        <v>81</v>
      </c>
      <c r="AA73" t="s">
        <v>81</v>
      </c>
      <c r="AB73" t="s">
        <v>114</v>
      </c>
      <c r="AD73">
        <v>25</v>
      </c>
      <c r="AE73">
        <v>21</v>
      </c>
      <c r="AF73">
        <v>29</v>
      </c>
      <c r="AG73" t="s">
        <v>156</v>
      </c>
      <c r="AH73">
        <f t="shared" si="9"/>
        <v>25000</v>
      </c>
      <c r="AI73">
        <f t="shared" si="9"/>
        <v>21000</v>
      </c>
      <c r="AJ73">
        <f t="shared" si="9"/>
        <v>29000</v>
      </c>
      <c r="AK73" t="s">
        <v>122</v>
      </c>
      <c r="AL73">
        <v>50</v>
      </c>
      <c r="AM73" t="str">
        <f t="shared" si="7"/>
        <v>Significant</v>
      </c>
      <c r="AN73" t="str">
        <f t="shared" si="8"/>
        <v>Low</v>
      </c>
      <c r="AQ73" t="s">
        <v>77</v>
      </c>
      <c r="AR73" s="4" t="s">
        <v>159</v>
      </c>
      <c r="AS73" t="s">
        <v>157</v>
      </c>
      <c r="AT73" t="s">
        <v>68</v>
      </c>
      <c r="AU73" t="s">
        <v>68</v>
      </c>
    </row>
    <row r="74" spans="1:47">
      <c r="A74" t="s">
        <v>152</v>
      </c>
      <c r="B74">
        <v>2001</v>
      </c>
      <c r="C74" t="s">
        <v>71</v>
      </c>
      <c r="D74" s="3" t="s">
        <v>72</v>
      </c>
      <c r="E74">
        <v>7646857</v>
      </c>
      <c r="F74" t="s">
        <v>87</v>
      </c>
      <c r="G74" t="s">
        <v>129</v>
      </c>
      <c r="H74" t="s">
        <v>153</v>
      </c>
      <c r="I74" t="s">
        <v>154</v>
      </c>
      <c r="J74" s="3" t="s">
        <v>119</v>
      </c>
      <c r="K74" t="s">
        <v>75</v>
      </c>
      <c r="L74" t="s">
        <v>155</v>
      </c>
      <c r="P74" t="s">
        <v>77</v>
      </c>
      <c r="V74">
        <v>28</v>
      </c>
      <c r="W74">
        <v>28</v>
      </c>
      <c r="X74" t="s">
        <v>103</v>
      </c>
      <c r="Y74">
        <v>28</v>
      </c>
      <c r="Z74" t="s">
        <v>81</v>
      </c>
      <c r="AA74" t="s">
        <v>81</v>
      </c>
      <c r="AB74" t="s">
        <v>114</v>
      </c>
      <c r="AD74">
        <v>9</v>
      </c>
      <c r="AE74">
        <v>6</v>
      </c>
      <c r="AF74">
        <v>13</v>
      </c>
      <c r="AG74" t="s">
        <v>156</v>
      </c>
      <c r="AH74">
        <f t="shared" si="9"/>
        <v>9000</v>
      </c>
      <c r="AI74">
        <f t="shared" si="9"/>
        <v>6000</v>
      </c>
      <c r="AJ74">
        <f t="shared" si="9"/>
        <v>13000</v>
      </c>
      <c r="AK74" t="s">
        <v>122</v>
      </c>
      <c r="AL74">
        <v>50</v>
      </c>
      <c r="AM74" t="str">
        <f t="shared" si="7"/>
        <v>Significant</v>
      </c>
      <c r="AN74" t="str">
        <f t="shared" si="8"/>
        <v>Low</v>
      </c>
      <c r="AQ74" t="s">
        <v>77</v>
      </c>
      <c r="AS74" t="s">
        <v>157</v>
      </c>
      <c r="AT74" t="s">
        <v>68</v>
      </c>
      <c r="AU74" t="s">
        <v>68</v>
      </c>
    </row>
    <row r="75" spans="1:47">
      <c r="A75" t="s">
        <v>152</v>
      </c>
      <c r="B75">
        <v>2001</v>
      </c>
      <c r="C75" t="s">
        <v>71</v>
      </c>
      <c r="D75" s="3" t="s">
        <v>72</v>
      </c>
      <c r="E75">
        <v>7646857</v>
      </c>
      <c r="F75" t="s">
        <v>87</v>
      </c>
      <c r="G75" t="s">
        <v>129</v>
      </c>
      <c r="H75" t="s">
        <v>153</v>
      </c>
      <c r="I75" t="s">
        <v>154</v>
      </c>
      <c r="J75" s="3" t="s">
        <v>119</v>
      </c>
      <c r="K75" t="s">
        <v>75</v>
      </c>
      <c r="L75" t="s">
        <v>155</v>
      </c>
      <c r="P75" t="s">
        <v>77</v>
      </c>
      <c r="V75">
        <v>10</v>
      </c>
      <c r="W75">
        <v>10</v>
      </c>
      <c r="X75" t="s">
        <v>103</v>
      </c>
      <c r="Y75">
        <v>10</v>
      </c>
      <c r="Z75" t="s">
        <v>81</v>
      </c>
      <c r="AA75" t="s">
        <v>81</v>
      </c>
      <c r="AB75" t="s">
        <v>114</v>
      </c>
      <c r="AD75">
        <v>35</v>
      </c>
      <c r="AE75">
        <v>31</v>
      </c>
      <c r="AF75">
        <v>39</v>
      </c>
      <c r="AG75" t="s">
        <v>156</v>
      </c>
      <c r="AH75">
        <f t="shared" si="9"/>
        <v>35000</v>
      </c>
      <c r="AI75">
        <f t="shared" si="9"/>
        <v>31000</v>
      </c>
      <c r="AJ75">
        <f t="shared" si="9"/>
        <v>39000</v>
      </c>
      <c r="AK75" t="s">
        <v>122</v>
      </c>
      <c r="AL75">
        <v>50</v>
      </c>
      <c r="AM75" t="str">
        <f t="shared" si="7"/>
        <v>Significant</v>
      </c>
      <c r="AN75" t="str">
        <f t="shared" si="8"/>
        <v>Low</v>
      </c>
      <c r="AQ75" t="s">
        <v>77</v>
      </c>
      <c r="AS75" t="s">
        <v>158</v>
      </c>
      <c r="AT75" t="s">
        <v>68</v>
      </c>
      <c r="AU75" t="s">
        <v>68</v>
      </c>
    </row>
    <row r="76" spans="1:47" ht="63">
      <c r="A76" t="s">
        <v>160</v>
      </c>
      <c r="B76">
        <v>1989</v>
      </c>
      <c r="C76" s="3" t="s">
        <v>161</v>
      </c>
      <c r="D76" s="3" t="s">
        <v>162</v>
      </c>
      <c r="E76">
        <v>688733</v>
      </c>
      <c r="F76" t="s">
        <v>163</v>
      </c>
      <c r="G76" t="s">
        <v>164</v>
      </c>
      <c r="H76" t="s">
        <v>51</v>
      </c>
      <c r="I76" t="s">
        <v>52</v>
      </c>
      <c r="J76" s="3" t="s">
        <v>119</v>
      </c>
      <c r="K76" t="s">
        <v>165</v>
      </c>
      <c r="L76" t="s">
        <v>55</v>
      </c>
      <c r="M76" t="s">
        <v>166</v>
      </c>
      <c r="N76">
        <v>7.6</v>
      </c>
      <c r="O76">
        <v>34</v>
      </c>
      <c r="P76" t="s">
        <v>77</v>
      </c>
      <c r="Q76">
        <v>1</v>
      </c>
      <c r="R76" t="s">
        <v>167</v>
      </c>
      <c r="S76" t="s">
        <v>122</v>
      </c>
      <c r="T76" t="s">
        <v>167</v>
      </c>
      <c r="U76" t="s">
        <v>122</v>
      </c>
      <c r="V76">
        <v>119</v>
      </c>
      <c r="W76">
        <v>14</v>
      </c>
      <c r="X76" t="s">
        <v>168</v>
      </c>
      <c r="Y76">
        <f t="shared" ref="Y76:Y81" si="10">W76*7</f>
        <v>98</v>
      </c>
      <c r="Z76" t="s">
        <v>81</v>
      </c>
      <c r="AA76" t="s">
        <v>81</v>
      </c>
      <c r="AE76">
        <v>0.06</v>
      </c>
      <c r="AF76">
        <v>0.13</v>
      </c>
      <c r="AG76" t="s">
        <v>122</v>
      </c>
      <c r="AI76">
        <v>0.06</v>
      </c>
      <c r="AJ76">
        <v>0.13</v>
      </c>
      <c r="AK76" t="s">
        <v>122</v>
      </c>
      <c r="AL76">
        <v>42</v>
      </c>
      <c r="AM76" t="s">
        <v>169</v>
      </c>
      <c r="AN76" t="s">
        <v>170</v>
      </c>
      <c r="AQ76" t="s">
        <v>171</v>
      </c>
      <c r="AR76" s="5" t="s">
        <v>172</v>
      </c>
      <c r="AT76" t="s">
        <v>68</v>
      </c>
      <c r="AU76" t="s">
        <v>68</v>
      </c>
    </row>
    <row r="77" spans="1:47">
      <c r="A77" t="s">
        <v>160</v>
      </c>
      <c r="B77">
        <v>1989</v>
      </c>
      <c r="C77" s="3" t="s">
        <v>161</v>
      </c>
      <c r="D77" s="3" t="s">
        <v>162</v>
      </c>
      <c r="E77">
        <v>688733</v>
      </c>
      <c r="F77" t="s">
        <v>163</v>
      </c>
      <c r="G77" t="s">
        <v>164</v>
      </c>
      <c r="H77" t="s">
        <v>51</v>
      </c>
      <c r="I77" t="s">
        <v>52</v>
      </c>
      <c r="J77" s="3" t="s">
        <v>119</v>
      </c>
      <c r="K77" t="s">
        <v>165</v>
      </c>
      <c r="L77" t="s">
        <v>55</v>
      </c>
      <c r="M77" t="s">
        <v>166</v>
      </c>
      <c r="N77">
        <v>7.6</v>
      </c>
      <c r="O77">
        <v>34</v>
      </c>
      <c r="P77" t="s">
        <v>77</v>
      </c>
      <c r="Q77">
        <v>1</v>
      </c>
      <c r="R77" t="s">
        <v>167</v>
      </c>
      <c r="S77" t="s">
        <v>122</v>
      </c>
      <c r="T77" t="s">
        <v>167</v>
      </c>
      <c r="U77" t="s">
        <v>122</v>
      </c>
      <c r="V77">
        <v>119</v>
      </c>
      <c r="W77">
        <v>17</v>
      </c>
      <c r="X77" t="s">
        <v>168</v>
      </c>
      <c r="Y77">
        <f t="shared" si="10"/>
        <v>119</v>
      </c>
      <c r="Z77" t="s">
        <v>81</v>
      </c>
      <c r="AA77" t="s">
        <v>81</v>
      </c>
      <c r="AE77">
        <v>0.06</v>
      </c>
      <c r="AF77">
        <v>0.13</v>
      </c>
      <c r="AG77" t="s">
        <v>122</v>
      </c>
      <c r="AI77">
        <v>0.06</v>
      </c>
      <c r="AJ77">
        <v>0.13</v>
      </c>
      <c r="AK77" t="s">
        <v>122</v>
      </c>
      <c r="AL77">
        <v>80</v>
      </c>
      <c r="AM77" t="s">
        <v>169</v>
      </c>
      <c r="AN77" t="s">
        <v>170</v>
      </c>
      <c r="AQ77" t="s">
        <v>171</v>
      </c>
      <c r="AT77" t="s">
        <v>68</v>
      </c>
      <c r="AU77" t="s">
        <v>68</v>
      </c>
    </row>
    <row r="78" spans="1:47">
      <c r="A78" t="s">
        <v>160</v>
      </c>
      <c r="B78">
        <v>1989</v>
      </c>
      <c r="C78" s="3" t="s">
        <v>161</v>
      </c>
      <c r="D78" s="3" t="s">
        <v>162</v>
      </c>
      <c r="E78">
        <v>688733</v>
      </c>
      <c r="F78" t="s">
        <v>163</v>
      </c>
      <c r="G78" t="s">
        <v>164</v>
      </c>
      <c r="H78" t="s">
        <v>51</v>
      </c>
      <c r="I78" t="s">
        <v>52</v>
      </c>
      <c r="J78" s="3" t="s">
        <v>119</v>
      </c>
      <c r="K78" t="s">
        <v>165</v>
      </c>
      <c r="L78" t="s">
        <v>55</v>
      </c>
      <c r="M78" t="s">
        <v>166</v>
      </c>
      <c r="N78">
        <v>7.6</v>
      </c>
      <c r="O78">
        <v>34</v>
      </c>
      <c r="P78" t="s">
        <v>77</v>
      </c>
      <c r="Q78">
        <v>1</v>
      </c>
      <c r="R78" t="s">
        <v>167</v>
      </c>
      <c r="S78" t="s">
        <v>122</v>
      </c>
      <c r="T78" t="s">
        <v>167</v>
      </c>
      <c r="U78" t="s">
        <v>122</v>
      </c>
      <c r="V78">
        <v>119</v>
      </c>
      <c r="W78">
        <v>11</v>
      </c>
      <c r="X78" t="s">
        <v>168</v>
      </c>
      <c r="Y78">
        <f t="shared" si="10"/>
        <v>77</v>
      </c>
      <c r="Z78" t="s">
        <v>81</v>
      </c>
      <c r="AA78" t="s">
        <v>81</v>
      </c>
      <c r="AE78">
        <v>0.06</v>
      </c>
      <c r="AF78">
        <v>0.13</v>
      </c>
      <c r="AG78" t="s">
        <v>122</v>
      </c>
      <c r="AI78">
        <v>0.06</v>
      </c>
      <c r="AJ78">
        <v>0.13</v>
      </c>
      <c r="AK78" t="s">
        <v>122</v>
      </c>
      <c r="AL78">
        <v>78</v>
      </c>
      <c r="AM78" t="s">
        <v>169</v>
      </c>
      <c r="AN78" t="s">
        <v>170</v>
      </c>
      <c r="AQ78" t="s">
        <v>171</v>
      </c>
      <c r="AT78" t="s">
        <v>68</v>
      </c>
      <c r="AU78" t="s">
        <v>68</v>
      </c>
    </row>
    <row r="79" spans="1:47">
      <c r="A79" t="s">
        <v>160</v>
      </c>
      <c r="B79">
        <v>1989</v>
      </c>
      <c r="C79" s="3" t="s">
        <v>161</v>
      </c>
      <c r="D79" s="3" t="s">
        <v>162</v>
      </c>
      <c r="E79">
        <v>688733</v>
      </c>
      <c r="F79" t="s">
        <v>163</v>
      </c>
      <c r="G79" t="s">
        <v>164</v>
      </c>
      <c r="H79" t="s">
        <v>51</v>
      </c>
      <c r="I79" t="s">
        <v>52</v>
      </c>
      <c r="J79" s="3" t="s">
        <v>119</v>
      </c>
      <c r="K79" t="s">
        <v>165</v>
      </c>
      <c r="L79" t="s">
        <v>55</v>
      </c>
      <c r="M79" t="s">
        <v>166</v>
      </c>
      <c r="N79">
        <v>7.6</v>
      </c>
      <c r="O79">
        <v>34</v>
      </c>
      <c r="P79" t="s">
        <v>77</v>
      </c>
      <c r="Q79">
        <v>1</v>
      </c>
      <c r="R79" t="s">
        <v>173</v>
      </c>
      <c r="S79" t="s">
        <v>122</v>
      </c>
      <c r="T79" t="s">
        <v>173</v>
      </c>
      <c r="U79" t="s">
        <v>122</v>
      </c>
      <c r="V79">
        <v>119</v>
      </c>
      <c r="W79">
        <v>11</v>
      </c>
      <c r="X79" t="s">
        <v>168</v>
      </c>
      <c r="Y79">
        <f t="shared" si="10"/>
        <v>77</v>
      </c>
      <c r="Z79" t="s">
        <v>81</v>
      </c>
      <c r="AA79" t="s">
        <v>81</v>
      </c>
      <c r="AE79">
        <v>0.86</v>
      </c>
      <c r="AF79">
        <v>2.97</v>
      </c>
      <c r="AG79" t="s">
        <v>122</v>
      </c>
      <c r="AI79">
        <v>0.86</v>
      </c>
      <c r="AJ79">
        <v>2.97</v>
      </c>
      <c r="AK79" t="s">
        <v>122</v>
      </c>
      <c r="AL79">
        <v>90</v>
      </c>
      <c r="AM79" t="s">
        <v>169</v>
      </c>
      <c r="AN79" t="s">
        <v>170</v>
      </c>
      <c r="AQ79" t="s">
        <v>171</v>
      </c>
      <c r="AT79" t="s">
        <v>68</v>
      </c>
      <c r="AU79" t="s">
        <v>68</v>
      </c>
    </row>
    <row r="80" spans="1:47">
      <c r="A80" t="s">
        <v>160</v>
      </c>
      <c r="B80">
        <v>1989</v>
      </c>
      <c r="C80" s="3" t="s">
        <v>161</v>
      </c>
      <c r="D80" s="3" t="s">
        <v>162</v>
      </c>
      <c r="E80">
        <v>688733</v>
      </c>
      <c r="F80" t="s">
        <v>163</v>
      </c>
      <c r="G80" t="s">
        <v>164</v>
      </c>
      <c r="H80" t="s">
        <v>51</v>
      </c>
      <c r="I80" t="s">
        <v>52</v>
      </c>
      <c r="J80" s="3" t="s">
        <v>119</v>
      </c>
      <c r="K80" t="s">
        <v>165</v>
      </c>
      <c r="L80" t="s">
        <v>55</v>
      </c>
      <c r="M80" t="s">
        <v>166</v>
      </c>
      <c r="N80">
        <v>7.6</v>
      </c>
      <c r="O80">
        <v>34</v>
      </c>
      <c r="P80" t="s">
        <v>77</v>
      </c>
      <c r="Q80">
        <v>1</v>
      </c>
      <c r="R80" t="s">
        <v>173</v>
      </c>
      <c r="S80" t="s">
        <v>122</v>
      </c>
      <c r="T80" t="s">
        <v>173</v>
      </c>
      <c r="U80" t="s">
        <v>122</v>
      </c>
      <c r="V80">
        <v>119</v>
      </c>
      <c r="W80">
        <v>13</v>
      </c>
      <c r="X80" t="s">
        <v>168</v>
      </c>
      <c r="Y80">
        <f t="shared" si="10"/>
        <v>91</v>
      </c>
      <c r="Z80" t="s">
        <v>81</v>
      </c>
      <c r="AA80" t="s">
        <v>81</v>
      </c>
      <c r="AE80">
        <v>0.86</v>
      </c>
      <c r="AF80">
        <v>2.97</v>
      </c>
      <c r="AG80" t="s">
        <v>122</v>
      </c>
      <c r="AI80">
        <v>0.86</v>
      </c>
      <c r="AJ80">
        <v>2.97</v>
      </c>
      <c r="AK80" t="s">
        <v>122</v>
      </c>
      <c r="AL80">
        <v>88</v>
      </c>
      <c r="AM80" t="s">
        <v>169</v>
      </c>
      <c r="AN80" t="s">
        <v>170</v>
      </c>
      <c r="AQ80" t="s">
        <v>171</v>
      </c>
      <c r="AT80" t="s">
        <v>68</v>
      </c>
      <c r="AU80" t="s">
        <v>68</v>
      </c>
    </row>
    <row r="81" spans="1:54">
      <c r="A81" t="s">
        <v>160</v>
      </c>
      <c r="B81">
        <v>1989</v>
      </c>
      <c r="C81" s="3" t="s">
        <v>161</v>
      </c>
      <c r="D81" s="3" t="s">
        <v>162</v>
      </c>
      <c r="E81">
        <v>688733</v>
      </c>
      <c r="F81" t="s">
        <v>163</v>
      </c>
      <c r="G81" t="s">
        <v>164</v>
      </c>
      <c r="H81" t="s">
        <v>51</v>
      </c>
      <c r="I81" t="s">
        <v>52</v>
      </c>
      <c r="J81" s="3" t="s">
        <v>119</v>
      </c>
      <c r="K81" t="s">
        <v>165</v>
      </c>
      <c r="L81" t="s">
        <v>55</v>
      </c>
      <c r="M81" t="s">
        <v>166</v>
      </c>
      <c r="N81">
        <v>7.6</v>
      </c>
      <c r="O81">
        <v>34</v>
      </c>
      <c r="P81" t="s">
        <v>77</v>
      </c>
      <c r="Q81">
        <v>1</v>
      </c>
      <c r="R81" t="s">
        <v>173</v>
      </c>
      <c r="S81" t="s">
        <v>122</v>
      </c>
      <c r="T81" t="s">
        <v>173</v>
      </c>
      <c r="U81" t="s">
        <v>122</v>
      </c>
      <c r="V81">
        <v>119</v>
      </c>
      <c r="W81">
        <v>16</v>
      </c>
      <c r="X81" t="s">
        <v>168</v>
      </c>
      <c r="Y81">
        <f t="shared" si="10"/>
        <v>112</v>
      </c>
      <c r="Z81" t="s">
        <v>81</v>
      </c>
      <c r="AA81" t="s">
        <v>81</v>
      </c>
      <c r="AE81">
        <v>0.86</v>
      </c>
      <c r="AF81">
        <v>2.97</v>
      </c>
      <c r="AG81" t="s">
        <v>122</v>
      </c>
      <c r="AI81">
        <v>0.86</v>
      </c>
      <c r="AJ81">
        <v>2.97</v>
      </c>
      <c r="AK81" t="s">
        <v>122</v>
      </c>
      <c r="AL81">
        <v>74</v>
      </c>
      <c r="AM81" t="s">
        <v>169</v>
      </c>
      <c r="AN81" t="s">
        <v>170</v>
      </c>
      <c r="AQ81" t="s">
        <v>171</v>
      </c>
      <c r="AT81" t="s">
        <v>68</v>
      </c>
      <c r="AU81" t="s">
        <v>68</v>
      </c>
    </row>
    <row r="82" spans="1:54">
      <c r="A82" t="s">
        <v>160</v>
      </c>
      <c r="B82">
        <v>1989</v>
      </c>
      <c r="C82" s="8" t="s">
        <v>161</v>
      </c>
      <c r="D82" s="3" t="s">
        <v>162</v>
      </c>
      <c r="E82">
        <v>688733</v>
      </c>
      <c r="F82" t="s">
        <v>163</v>
      </c>
      <c r="G82" t="s">
        <v>164</v>
      </c>
      <c r="H82" t="s">
        <v>94</v>
      </c>
      <c r="I82" t="s">
        <v>95</v>
      </c>
      <c r="J82" t="s">
        <v>174</v>
      </c>
      <c r="K82" t="s">
        <v>165</v>
      </c>
      <c r="L82" t="s">
        <v>55</v>
      </c>
      <c r="M82" t="s">
        <v>166</v>
      </c>
      <c r="N82">
        <v>7.6</v>
      </c>
      <c r="O82">
        <v>34</v>
      </c>
      <c r="P82" t="s">
        <v>77</v>
      </c>
      <c r="Q82">
        <v>1</v>
      </c>
      <c r="R82" t="s">
        <v>167</v>
      </c>
      <c r="S82" t="s">
        <v>122</v>
      </c>
      <c r="T82" t="s">
        <v>167</v>
      </c>
      <c r="U82" t="s">
        <v>122</v>
      </c>
      <c r="V82">
        <v>119</v>
      </c>
      <c r="W82">
        <v>17</v>
      </c>
      <c r="X82" t="s">
        <v>168</v>
      </c>
      <c r="Y82">
        <v>119</v>
      </c>
      <c r="Z82" t="s">
        <v>62</v>
      </c>
      <c r="AA82" t="s">
        <v>175</v>
      </c>
      <c r="AM82" t="s">
        <v>64</v>
      </c>
      <c r="AN82" t="s">
        <v>65</v>
      </c>
      <c r="AO82" t="str">
        <f t="shared" ref="AO82:AO90" si="11">AM82</f>
        <v>Sublethal</v>
      </c>
      <c r="AP82" t="s">
        <v>65</v>
      </c>
      <c r="AQ82" t="s">
        <v>171</v>
      </c>
      <c r="AT82" t="s">
        <v>68</v>
      </c>
      <c r="AU82" t="s">
        <v>68</v>
      </c>
      <c r="BB82" t="s">
        <v>176</v>
      </c>
    </row>
    <row r="83" spans="1:54">
      <c r="A83" t="s">
        <v>160</v>
      </c>
      <c r="B83">
        <v>1989</v>
      </c>
      <c r="C83" s="8" t="s">
        <v>161</v>
      </c>
      <c r="D83" s="3" t="s">
        <v>162</v>
      </c>
      <c r="E83">
        <v>688733</v>
      </c>
      <c r="F83" t="s">
        <v>163</v>
      </c>
      <c r="G83" t="s">
        <v>164</v>
      </c>
      <c r="H83" s="3" t="s">
        <v>177</v>
      </c>
      <c r="I83" t="s">
        <v>178</v>
      </c>
      <c r="J83" t="s">
        <v>174</v>
      </c>
      <c r="K83" t="s">
        <v>165</v>
      </c>
      <c r="L83" t="s">
        <v>55</v>
      </c>
      <c r="M83" t="s">
        <v>166</v>
      </c>
      <c r="N83">
        <v>7.6</v>
      </c>
      <c r="O83">
        <v>34</v>
      </c>
      <c r="P83" t="s">
        <v>77</v>
      </c>
      <c r="Q83">
        <v>1</v>
      </c>
      <c r="R83" t="s">
        <v>167</v>
      </c>
      <c r="S83" t="s">
        <v>122</v>
      </c>
      <c r="T83" t="s">
        <v>167</v>
      </c>
      <c r="U83" t="s">
        <v>122</v>
      </c>
      <c r="V83">
        <v>119</v>
      </c>
      <c r="W83">
        <v>17</v>
      </c>
      <c r="X83" t="s">
        <v>168</v>
      </c>
      <c r="Y83">
        <v>119</v>
      </c>
      <c r="Z83" t="s">
        <v>62</v>
      </c>
      <c r="AA83" t="s">
        <v>175</v>
      </c>
      <c r="AM83" t="s">
        <v>64</v>
      </c>
      <c r="AN83" t="s">
        <v>65</v>
      </c>
      <c r="AO83" t="str">
        <f t="shared" si="11"/>
        <v>Sublethal</v>
      </c>
      <c r="AP83" t="s">
        <v>65</v>
      </c>
      <c r="AQ83" t="s">
        <v>171</v>
      </c>
      <c r="AT83" t="s">
        <v>68</v>
      </c>
      <c r="AU83" t="s">
        <v>68</v>
      </c>
      <c r="BB83" t="s">
        <v>176</v>
      </c>
    </row>
    <row r="84" spans="1:54">
      <c r="A84" t="s">
        <v>160</v>
      </c>
      <c r="B84">
        <v>1989</v>
      </c>
      <c r="C84" s="8" t="s">
        <v>161</v>
      </c>
      <c r="D84" s="3" t="s">
        <v>162</v>
      </c>
      <c r="E84">
        <v>688733</v>
      </c>
      <c r="F84" t="s">
        <v>163</v>
      </c>
      <c r="G84" t="s">
        <v>164</v>
      </c>
      <c r="H84" t="s">
        <v>51</v>
      </c>
      <c r="I84" t="s">
        <v>52</v>
      </c>
      <c r="J84" t="s">
        <v>174</v>
      </c>
      <c r="K84" t="s">
        <v>165</v>
      </c>
      <c r="L84" t="s">
        <v>55</v>
      </c>
      <c r="M84" t="s">
        <v>166</v>
      </c>
      <c r="N84">
        <v>7.6</v>
      </c>
      <c r="O84">
        <v>34</v>
      </c>
      <c r="P84" t="s">
        <v>77</v>
      </c>
      <c r="Q84">
        <v>1</v>
      </c>
      <c r="R84" t="s">
        <v>167</v>
      </c>
      <c r="S84" t="s">
        <v>122</v>
      </c>
      <c r="T84" t="s">
        <v>167</v>
      </c>
      <c r="U84" t="s">
        <v>122</v>
      </c>
      <c r="V84">
        <v>119</v>
      </c>
      <c r="W84">
        <v>17</v>
      </c>
      <c r="X84" t="s">
        <v>168</v>
      </c>
      <c r="Y84">
        <v>119</v>
      </c>
      <c r="Z84" t="s">
        <v>62</v>
      </c>
      <c r="AA84" t="s">
        <v>175</v>
      </c>
      <c r="AM84" t="s">
        <v>64</v>
      </c>
      <c r="AN84" t="s">
        <v>65</v>
      </c>
      <c r="AO84" t="str">
        <f t="shared" si="11"/>
        <v>Sublethal</v>
      </c>
      <c r="AP84" t="s">
        <v>65</v>
      </c>
      <c r="AQ84" t="s">
        <v>171</v>
      </c>
      <c r="AT84" t="s">
        <v>68</v>
      </c>
      <c r="AU84" t="s">
        <v>68</v>
      </c>
      <c r="BB84" t="s">
        <v>176</v>
      </c>
    </row>
    <row r="85" spans="1:54" ht="78.75">
      <c r="A85" t="s">
        <v>179</v>
      </c>
      <c r="B85" t="str">
        <f>RIGHT(A85,5)</f>
        <v xml:space="preserve"> 2019</v>
      </c>
      <c r="C85" t="s">
        <v>49</v>
      </c>
      <c r="D85" t="s">
        <v>49</v>
      </c>
      <c r="F85" t="s">
        <v>180</v>
      </c>
      <c r="G85" t="s">
        <v>180</v>
      </c>
      <c r="H85" t="s">
        <v>94</v>
      </c>
      <c r="I85" t="s">
        <v>95</v>
      </c>
      <c r="J85" s="3" t="s">
        <v>119</v>
      </c>
      <c r="K85" t="s">
        <v>54</v>
      </c>
      <c r="L85" t="s">
        <v>55</v>
      </c>
      <c r="M85" t="s">
        <v>60</v>
      </c>
      <c r="N85" t="s">
        <v>60</v>
      </c>
      <c r="O85" t="s">
        <v>60</v>
      </c>
      <c r="P85" t="s">
        <v>181</v>
      </c>
      <c r="Q85" t="s">
        <v>60</v>
      </c>
      <c r="R85" t="s">
        <v>60</v>
      </c>
      <c r="S85" t="s">
        <v>60</v>
      </c>
      <c r="T85" t="s">
        <v>60</v>
      </c>
      <c r="U85" t="s">
        <v>60</v>
      </c>
      <c r="V85">
        <v>1096</v>
      </c>
      <c r="W85">
        <v>3</v>
      </c>
      <c r="X85" t="s">
        <v>61</v>
      </c>
      <c r="Y85">
        <v>1096</v>
      </c>
      <c r="Z85" t="s">
        <v>62</v>
      </c>
      <c r="AA85" t="s">
        <v>175</v>
      </c>
      <c r="AD85" t="s">
        <v>60</v>
      </c>
      <c r="AE85" t="s">
        <v>60</v>
      </c>
      <c r="AF85" t="s">
        <v>60</v>
      </c>
      <c r="AG85" t="s">
        <v>60</v>
      </c>
      <c r="AH85" t="s">
        <v>60</v>
      </c>
      <c r="AI85" t="s">
        <v>60</v>
      </c>
      <c r="AJ85" t="s">
        <v>60</v>
      </c>
      <c r="AK85" t="s">
        <v>60</v>
      </c>
      <c r="AL85" t="s">
        <v>60</v>
      </c>
      <c r="AM85" t="s">
        <v>64</v>
      </c>
      <c r="AN85" t="s">
        <v>65</v>
      </c>
      <c r="AO85" t="str">
        <f t="shared" si="11"/>
        <v>Sublethal</v>
      </c>
      <c r="AP85" t="s">
        <v>65</v>
      </c>
      <c r="AQ85" t="s">
        <v>66</v>
      </c>
      <c r="AR85" s="4" t="s">
        <v>182</v>
      </c>
      <c r="AT85" t="s">
        <v>68</v>
      </c>
      <c r="AU85" t="s">
        <v>68</v>
      </c>
    </row>
    <row r="86" spans="1:54">
      <c r="A86" t="s">
        <v>179</v>
      </c>
      <c r="B86" t="str">
        <f>RIGHT(A86,5)</f>
        <v xml:space="preserve"> 2019</v>
      </c>
      <c r="C86" t="s">
        <v>49</v>
      </c>
      <c r="D86" t="s">
        <v>49</v>
      </c>
      <c r="F86" t="s">
        <v>180</v>
      </c>
      <c r="G86" t="s">
        <v>180</v>
      </c>
      <c r="H86" t="s">
        <v>153</v>
      </c>
      <c r="I86" t="s">
        <v>154</v>
      </c>
      <c r="J86" s="3" t="s">
        <v>119</v>
      </c>
      <c r="K86" t="s">
        <v>54</v>
      </c>
      <c r="L86" t="s">
        <v>55</v>
      </c>
      <c r="M86" t="s">
        <v>60</v>
      </c>
      <c r="N86" t="s">
        <v>60</v>
      </c>
      <c r="O86" t="s">
        <v>60</v>
      </c>
      <c r="P86" t="s">
        <v>181</v>
      </c>
      <c r="Q86" t="s">
        <v>60</v>
      </c>
      <c r="R86" t="s">
        <v>60</v>
      </c>
      <c r="S86" t="s">
        <v>60</v>
      </c>
      <c r="T86" t="s">
        <v>60</v>
      </c>
      <c r="U86" t="s">
        <v>60</v>
      </c>
      <c r="V86">
        <v>1096</v>
      </c>
      <c r="W86">
        <v>3</v>
      </c>
      <c r="X86" t="s">
        <v>61</v>
      </c>
      <c r="Y86">
        <v>1096</v>
      </c>
      <c r="Z86" t="s">
        <v>62</v>
      </c>
      <c r="AA86" t="s">
        <v>175</v>
      </c>
      <c r="AD86" t="s">
        <v>60</v>
      </c>
      <c r="AE86" t="s">
        <v>60</v>
      </c>
      <c r="AF86" t="s">
        <v>60</v>
      </c>
      <c r="AG86" t="s">
        <v>60</v>
      </c>
      <c r="AH86" t="s">
        <v>60</v>
      </c>
      <c r="AI86" t="s">
        <v>60</v>
      </c>
      <c r="AJ86" t="s">
        <v>60</v>
      </c>
      <c r="AK86" t="s">
        <v>60</v>
      </c>
      <c r="AL86" t="s">
        <v>60</v>
      </c>
      <c r="AM86" t="s">
        <v>64</v>
      </c>
      <c r="AN86" t="s">
        <v>65</v>
      </c>
      <c r="AO86" t="str">
        <f t="shared" si="11"/>
        <v>Sublethal</v>
      </c>
      <c r="AP86" t="s">
        <v>65</v>
      </c>
      <c r="AQ86" t="s">
        <v>66</v>
      </c>
      <c r="AT86" t="s">
        <v>68</v>
      </c>
      <c r="AU86" t="s">
        <v>68</v>
      </c>
    </row>
    <row r="87" spans="1:54">
      <c r="A87" t="s">
        <v>179</v>
      </c>
      <c r="B87" t="str">
        <f>RIGHT(A87,5)</f>
        <v xml:space="preserve"> 2019</v>
      </c>
      <c r="C87" t="s">
        <v>49</v>
      </c>
      <c r="D87" t="s">
        <v>49</v>
      </c>
      <c r="F87" t="s">
        <v>180</v>
      </c>
      <c r="G87" t="s">
        <v>180</v>
      </c>
      <c r="H87" t="s">
        <v>183</v>
      </c>
      <c r="I87" t="s">
        <v>184</v>
      </c>
      <c r="J87" s="3" t="s">
        <v>119</v>
      </c>
      <c r="K87" t="s">
        <v>54</v>
      </c>
      <c r="L87" t="s">
        <v>55</v>
      </c>
      <c r="M87" t="s">
        <v>60</v>
      </c>
      <c r="N87" t="s">
        <v>60</v>
      </c>
      <c r="O87" t="s">
        <v>60</v>
      </c>
      <c r="P87" t="s">
        <v>181</v>
      </c>
      <c r="Q87" t="s">
        <v>60</v>
      </c>
      <c r="R87" t="s">
        <v>60</v>
      </c>
      <c r="S87" t="s">
        <v>60</v>
      </c>
      <c r="T87" t="s">
        <v>60</v>
      </c>
      <c r="U87" t="s">
        <v>60</v>
      </c>
      <c r="V87">
        <v>1096</v>
      </c>
      <c r="W87">
        <v>3</v>
      </c>
      <c r="X87" t="s">
        <v>61</v>
      </c>
      <c r="Y87">
        <v>1096</v>
      </c>
      <c r="Z87" t="s">
        <v>62</v>
      </c>
      <c r="AA87" t="s">
        <v>175</v>
      </c>
      <c r="AD87" t="s">
        <v>60</v>
      </c>
      <c r="AE87" t="s">
        <v>60</v>
      </c>
      <c r="AF87" t="s">
        <v>60</v>
      </c>
      <c r="AG87" t="s">
        <v>60</v>
      </c>
      <c r="AH87" t="s">
        <v>60</v>
      </c>
      <c r="AI87" t="s">
        <v>60</v>
      </c>
      <c r="AJ87" t="s">
        <v>60</v>
      </c>
      <c r="AK87" t="s">
        <v>60</v>
      </c>
      <c r="AL87" t="s">
        <v>60</v>
      </c>
      <c r="AM87" t="s">
        <v>64</v>
      </c>
      <c r="AN87" t="s">
        <v>65</v>
      </c>
      <c r="AO87" t="str">
        <f t="shared" si="11"/>
        <v>Sublethal</v>
      </c>
      <c r="AP87" t="s">
        <v>65</v>
      </c>
      <c r="AQ87" t="s">
        <v>66</v>
      </c>
      <c r="AT87" t="s">
        <v>68</v>
      </c>
      <c r="AU87" t="s">
        <v>68</v>
      </c>
    </row>
    <row r="88" spans="1:54">
      <c r="A88" t="s">
        <v>179</v>
      </c>
      <c r="B88" t="str">
        <f>RIGHT(A88,5)</f>
        <v xml:space="preserve"> 2019</v>
      </c>
      <c r="C88" t="s">
        <v>49</v>
      </c>
      <c r="D88" t="s">
        <v>49</v>
      </c>
      <c r="F88" t="s">
        <v>180</v>
      </c>
      <c r="G88" t="s">
        <v>180</v>
      </c>
      <c r="H88" t="s">
        <v>185</v>
      </c>
      <c r="I88" t="s">
        <v>186</v>
      </c>
      <c r="J88" s="3" t="s">
        <v>119</v>
      </c>
      <c r="K88" t="s">
        <v>54</v>
      </c>
      <c r="L88" t="s">
        <v>55</v>
      </c>
      <c r="M88" t="s">
        <v>60</v>
      </c>
      <c r="N88" t="s">
        <v>60</v>
      </c>
      <c r="O88" t="s">
        <v>60</v>
      </c>
      <c r="P88" t="s">
        <v>181</v>
      </c>
      <c r="Q88" t="s">
        <v>60</v>
      </c>
      <c r="R88" t="s">
        <v>60</v>
      </c>
      <c r="S88" t="s">
        <v>60</v>
      </c>
      <c r="T88" t="s">
        <v>60</v>
      </c>
      <c r="U88" t="s">
        <v>60</v>
      </c>
      <c r="V88">
        <v>1096</v>
      </c>
      <c r="W88">
        <v>3</v>
      </c>
      <c r="X88" t="s">
        <v>61</v>
      </c>
      <c r="Y88">
        <v>1096</v>
      </c>
      <c r="Z88" t="s">
        <v>62</v>
      </c>
      <c r="AA88" t="s">
        <v>175</v>
      </c>
      <c r="AD88" t="s">
        <v>60</v>
      </c>
      <c r="AE88" t="s">
        <v>60</v>
      </c>
      <c r="AF88" t="s">
        <v>60</v>
      </c>
      <c r="AG88" t="s">
        <v>60</v>
      </c>
      <c r="AH88" t="s">
        <v>60</v>
      </c>
      <c r="AI88" t="s">
        <v>60</v>
      </c>
      <c r="AJ88" t="s">
        <v>60</v>
      </c>
      <c r="AK88" t="s">
        <v>60</v>
      </c>
      <c r="AL88" t="s">
        <v>60</v>
      </c>
      <c r="AM88" t="s">
        <v>64</v>
      </c>
      <c r="AN88" t="s">
        <v>65</v>
      </c>
      <c r="AO88" t="str">
        <f t="shared" si="11"/>
        <v>Sublethal</v>
      </c>
      <c r="AP88" t="s">
        <v>65</v>
      </c>
      <c r="AQ88" t="s">
        <v>66</v>
      </c>
      <c r="AT88" t="s">
        <v>68</v>
      </c>
      <c r="AU88" t="s">
        <v>68</v>
      </c>
    </row>
    <row r="89" spans="1:54" ht="21.95" customHeight="1">
      <c r="A89" t="s">
        <v>187</v>
      </c>
      <c r="B89">
        <v>2009</v>
      </c>
      <c r="C89" s="8" t="s">
        <v>71</v>
      </c>
      <c r="D89" s="8" t="s">
        <v>72</v>
      </c>
      <c r="E89">
        <v>3251238</v>
      </c>
      <c r="F89" t="s">
        <v>73</v>
      </c>
      <c r="G89" t="s">
        <v>188</v>
      </c>
      <c r="H89" t="s">
        <v>51</v>
      </c>
      <c r="I89" t="s">
        <v>52</v>
      </c>
      <c r="J89" s="3" t="s">
        <v>119</v>
      </c>
      <c r="K89" t="s">
        <v>120</v>
      </c>
      <c r="L89" t="s">
        <v>189</v>
      </c>
      <c r="P89" t="s">
        <v>77</v>
      </c>
      <c r="Q89">
        <v>4</v>
      </c>
      <c r="R89" t="s">
        <v>190</v>
      </c>
      <c r="S89" t="s">
        <v>122</v>
      </c>
      <c r="T89" t="s">
        <v>190</v>
      </c>
      <c r="U89" t="s">
        <v>122</v>
      </c>
      <c r="V89">
        <v>6</v>
      </c>
      <c r="W89">
        <v>96</v>
      </c>
      <c r="X89" t="s">
        <v>79</v>
      </c>
      <c r="Y89">
        <v>4</v>
      </c>
      <c r="Z89" t="s">
        <v>104</v>
      </c>
      <c r="AA89" t="s">
        <v>191</v>
      </c>
      <c r="AB89" t="s">
        <v>108</v>
      </c>
      <c r="AD89">
        <v>25</v>
      </c>
      <c r="AG89" t="s">
        <v>122</v>
      </c>
      <c r="AH89">
        <v>25</v>
      </c>
      <c r="AK89" t="s">
        <v>122</v>
      </c>
      <c r="AM89" t="s">
        <v>64</v>
      </c>
      <c r="AN89" t="s">
        <v>65</v>
      </c>
      <c r="AO89" t="str">
        <f t="shared" si="11"/>
        <v>Sublethal</v>
      </c>
      <c r="AP89" t="s">
        <v>65</v>
      </c>
      <c r="AQ89" t="s">
        <v>77</v>
      </c>
      <c r="AR89" s="4" t="s">
        <v>192</v>
      </c>
      <c r="AT89" t="s">
        <v>68</v>
      </c>
      <c r="AU89" t="s">
        <v>68</v>
      </c>
      <c r="BB89" t="s">
        <v>193</v>
      </c>
    </row>
    <row r="90" spans="1:54">
      <c r="A90" t="s">
        <v>187</v>
      </c>
      <c r="B90">
        <v>2009</v>
      </c>
      <c r="C90" s="8" t="s">
        <v>71</v>
      </c>
      <c r="D90" s="8" t="s">
        <v>72</v>
      </c>
      <c r="E90">
        <v>3251238</v>
      </c>
      <c r="F90" t="s">
        <v>73</v>
      </c>
      <c r="G90" t="s">
        <v>188</v>
      </c>
      <c r="H90" t="s">
        <v>51</v>
      </c>
      <c r="I90" t="s">
        <v>52</v>
      </c>
      <c r="J90" s="3" t="s">
        <v>119</v>
      </c>
      <c r="K90" t="s">
        <v>120</v>
      </c>
      <c r="L90" t="s">
        <v>189</v>
      </c>
      <c r="P90" t="s">
        <v>77</v>
      </c>
      <c r="Q90">
        <v>4</v>
      </c>
      <c r="R90" t="s">
        <v>190</v>
      </c>
      <c r="S90" t="s">
        <v>122</v>
      </c>
      <c r="T90" t="s">
        <v>190</v>
      </c>
      <c r="U90" t="s">
        <v>122</v>
      </c>
      <c r="V90">
        <v>6</v>
      </c>
      <c r="W90">
        <v>96</v>
      </c>
      <c r="X90" t="s">
        <v>79</v>
      </c>
      <c r="Y90">
        <v>4</v>
      </c>
      <c r="Z90" t="s">
        <v>194</v>
      </c>
      <c r="AA90" t="s">
        <v>195</v>
      </c>
      <c r="AB90" t="s">
        <v>106</v>
      </c>
      <c r="AC90" t="s">
        <v>196</v>
      </c>
      <c r="AD90">
        <v>150</v>
      </c>
      <c r="AG90" t="s">
        <v>122</v>
      </c>
      <c r="AH90">
        <v>150</v>
      </c>
      <c r="AK90" t="s">
        <v>122</v>
      </c>
      <c r="AM90" t="s">
        <v>64</v>
      </c>
      <c r="AN90" t="s">
        <v>65</v>
      </c>
      <c r="AO90" t="str">
        <f t="shared" si="11"/>
        <v>Sublethal</v>
      </c>
      <c r="AP90" t="s">
        <v>65</v>
      </c>
      <c r="AQ90" t="s">
        <v>77</v>
      </c>
      <c r="AT90" t="s">
        <v>68</v>
      </c>
      <c r="AU90" t="s">
        <v>68</v>
      </c>
      <c r="BB90" t="s">
        <v>193</v>
      </c>
    </row>
    <row r="91" spans="1:54">
      <c r="A91" t="s">
        <v>197</v>
      </c>
      <c r="B91">
        <v>1973</v>
      </c>
      <c r="C91" t="s">
        <v>71</v>
      </c>
      <c r="D91" s="3" t="s">
        <v>72</v>
      </c>
      <c r="E91">
        <v>7440439</v>
      </c>
      <c r="F91" t="s">
        <v>117</v>
      </c>
      <c r="G91" t="s">
        <v>117</v>
      </c>
      <c r="H91" t="s">
        <v>51</v>
      </c>
      <c r="I91" t="s">
        <v>52</v>
      </c>
      <c r="J91" s="3" t="s">
        <v>119</v>
      </c>
      <c r="K91" t="s">
        <v>120</v>
      </c>
      <c r="L91" t="s">
        <v>155</v>
      </c>
      <c r="N91">
        <v>7.6</v>
      </c>
      <c r="O91">
        <v>17.5</v>
      </c>
      <c r="P91" t="s">
        <v>77</v>
      </c>
      <c r="Q91">
        <v>1</v>
      </c>
      <c r="R91">
        <v>100</v>
      </c>
      <c r="S91" t="s">
        <v>198</v>
      </c>
      <c r="T91">
        <f>R91*100</f>
        <v>10000</v>
      </c>
      <c r="U91" t="s">
        <v>122</v>
      </c>
      <c r="V91">
        <v>34</v>
      </c>
      <c r="W91">
        <v>233</v>
      </c>
      <c r="X91" t="s">
        <v>79</v>
      </c>
      <c r="Y91">
        <v>9.6999999999999993</v>
      </c>
      <c r="Z91" t="s">
        <v>81</v>
      </c>
      <c r="AA91" t="s">
        <v>81</v>
      </c>
      <c r="AG91" t="s">
        <v>198</v>
      </c>
      <c r="AK91" t="s">
        <v>199</v>
      </c>
      <c r="AL91">
        <v>100</v>
      </c>
      <c r="AM91" t="str">
        <f>IF(ISBLANK(AL91),"",IF(AL91&gt;=75,"Severe",IF(AL91&gt;=25,"Significant",IF(AL91&gt;=1,"Some", IF(AL91=0,"None")))))</f>
        <v>Severe</v>
      </c>
      <c r="AN91" t="str">
        <f>IF(ISBLANK(AL91),"",IF(AL91&gt;=75,"None",IF(AL91&gt;=25,"Low",IF(AL91&gt;=1,"Medium", IF(AL91=0,"High")))))</f>
        <v>None</v>
      </c>
      <c r="AO91" t="str">
        <f>IF(ISBLANK(AN91),"",IF(AN91&gt;=75,"Severe",IF(AN91&gt;=25,"Significant",IF(AN91&gt;=1,"Some", IF(AN91=0,"None")))))</f>
        <v>Severe</v>
      </c>
      <c r="AP91" t="str">
        <f>IF(ISBLANK(AN91),"",IF(AN91&gt;=75,"None",IF(AN91&gt;=25,"Low",IF(AN91&gt;=1,"Medium", IF(AN91=0,"High")))))</f>
        <v>None</v>
      </c>
      <c r="AQ91" t="s">
        <v>77</v>
      </c>
      <c r="AS91" t="s">
        <v>200</v>
      </c>
      <c r="AT91" t="s">
        <v>68</v>
      </c>
      <c r="AU91" t="s">
        <v>68</v>
      </c>
    </row>
    <row r="92" spans="1:54">
      <c r="A92" t="s">
        <v>197</v>
      </c>
      <c r="B92">
        <v>1973</v>
      </c>
      <c r="C92" t="s">
        <v>71</v>
      </c>
      <c r="D92" s="3" t="s">
        <v>72</v>
      </c>
      <c r="E92">
        <v>7440439</v>
      </c>
      <c r="F92" t="s">
        <v>117</v>
      </c>
      <c r="G92" t="s">
        <v>117</v>
      </c>
      <c r="H92" t="s">
        <v>51</v>
      </c>
      <c r="I92" t="s">
        <v>52</v>
      </c>
      <c r="J92" s="3" t="s">
        <v>119</v>
      </c>
      <c r="K92" t="s">
        <v>120</v>
      </c>
      <c r="L92" t="s">
        <v>155</v>
      </c>
      <c r="N92">
        <v>8.1</v>
      </c>
      <c r="O92">
        <v>17.5</v>
      </c>
      <c r="P92" t="s">
        <v>77</v>
      </c>
      <c r="Q92">
        <v>1</v>
      </c>
      <c r="R92">
        <v>25</v>
      </c>
      <c r="S92" t="s">
        <v>198</v>
      </c>
      <c r="T92">
        <f>R92*100</f>
        <v>2500</v>
      </c>
      <c r="U92" t="s">
        <v>122</v>
      </c>
      <c r="V92">
        <v>34</v>
      </c>
      <c r="W92">
        <v>406</v>
      </c>
      <c r="X92" t="s">
        <v>79</v>
      </c>
      <c r="Y92">
        <v>16.91</v>
      </c>
      <c r="Z92" t="s">
        <v>81</v>
      </c>
      <c r="AA92" t="s">
        <v>81</v>
      </c>
      <c r="AG92" t="s">
        <v>198</v>
      </c>
      <c r="AK92" t="s">
        <v>199</v>
      </c>
      <c r="AL92">
        <v>100</v>
      </c>
      <c r="AM92" t="str">
        <f>IF(ISBLANK(AL92),"",IF(AL92&gt;=75,"Severe",IF(AL92&gt;=25,"Significant",IF(AL92&gt;=1,"Some", IF(AL92=0,"None")))))</f>
        <v>Severe</v>
      </c>
      <c r="AN92" t="str">
        <f>IF(ISBLANK(AL92),"",IF(AL92&gt;=75,"None",IF(AL92&gt;=25,"Low",IF(AL92&gt;=1,"Medium", IF(AL92=0,"High")))))</f>
        <v>None</v>
      </c>
      <c r="AQ92" t="s">
        <v>77</v>
      </c>
      <c r="AS92" t="s">
        <v>200</v>
      </c>
      <c r="AT92" t="s">
        <v>68</v>
      </c>
      <c r="AU92" t="s">
        <v>68</v>
      </c>
    </row>
    <row r="93" spans="1:54" ht="90.75" customHeight="1">
      <c r="A93" t="s">
        <v>197</v>
      </c>
      <c r="B93">
        <v>1973</v>
      </c>
      <c r="C93" t="s">
        <v>71</v>
      </c>
      <c r="D93" s="3" t="s">
        <v>72</v>
      </c>
      <c r="E93">
        <v>7440439</v>
      </c>
      <c r="F93" t="s">
        <v>117</v>
      </c>
      <c r="G93" t="s">
        <v>117</v>
      </c>
      <c r="H93" t="s">
        <v>51</v>
      </c>
      <c r="I93" t="s">
        <v>52</v>
      </c>
      <c r="J93" s="3" t="s">
        <v>119</v>
      </c>
      <c r="K93" t="s">
        <v>120</v>
      </c>
      <c r="L93" t="s">
        <v>155</v>
      </c>
      <c r="N93">
        <v>8.6</v>
      </c>
      <c r="O93">
        <v>17.5</v>
      </c>
      <c r="P93" t="s">
        <v>77</v>
      </c>
      <c r="Q93">
        <v>1</v>
      </c>
      <c r="R93">
        <v>10</v>
      </c>
      <c r="S93" t="s">
        <v>198</v>
      </c>
      <c r="T93">
        <f>R93*100</f>
        <v>1000</v>
      </c>
      <c r="U93" t="s">
        <v>122</v>
      </c>
      <c r="V93">
        <v>34</v>
      </c>
      <c r="W93">
        <v>809</v>
      </c>
      <c r="X93" t="s">
        <v>79</v>
      </c>
      <c r="Y93">
        <v>33.700000000000003</v>
      </c>
      <c r="Z93" t="s">
        <v>81</v>
      </c>
      <c r="AA93" t="s">
        <v>81</v>
      </c>
      <c r="AG93" t="s">
        <v>198</v>
      </c>
      <c r="AK93" t="s">
        <v>199</v>
      </c>
      <c r="AM93" t="s">
        <v>201</v>
      </c>
      <c r="AN93" t="s">
        <v>201</v>
      </c>
      <c r="AQ93" t="s">
        <v>77</v>
      </c>
      <c r="AS93" t="s">
        <v>200</v>
      </c>
      <c r="AT93" t="s">
        <v>68</v>
      </c>
      <c r="AU93" t="s">
        <v>68</v>
      </c>
    </row>
    <row r="94" spans="1:54">
      <c r="A94" t="s">
        <v>197</v>
      </c>
      <c r="B94">
        <v>1973</v>
      </c>
      <c r="C94" t="s">
        <v>71</v>
      </c>
      <c r="D94" s="3" t="s">
        <v>72</v>
      </c>
      <c r="E94">
        <v>7440439</v>
      </c>
      <c r="F94" t="s">
        <v>117</v>
      </c>
      <c r="G94" t="s">
        <v>117</v>
      </c>
      <c r="H94" t="s">
        <v>51</v>
      </c>
      <c r="I94" t="s">
        <v>52</v>
      </c>
      <c r="J94" s="3" t="s">
        <v>119</v>
      </c>
      <c r="K94" t="s">
        <v>120</v>
      </c>
      <c r="L94" t="s">
        <v>155</v>
      </c>
      <c r="N94">
        <v>9.1</v>
      </c>
      <c r="O94">
        <v>17.5</v>
      </c>
      <c r="P94" t="s">
        <v>77</v>
      </c>
      <c r="Q94">
        <v>1</v>
      </c>
      <c r="R94">
        <v>2.5</v>
      </c>
      <c r="S94" t="s">
        <v>198</v>
      </c>
      <c r="T94">
        <f>R94*100</f>
        <v>250</v>
      </c>
      <c r="U94" t="s">
        <v>122</v>
      </c>
      <c r="V94">
        <v>34</v>
      </c>
      <c r="W94">
        <v>816</v>
      </c>
      <c r="X94" t="s">
        <v>79</v>
      </c>
      <c r="Y94">
        <v>34</v>
      </c>
      <c r="Z94" t="s">
        <v>81</v>
      </c>
      <c r="AA94" t="s">
        <v>81</v>
      </c>
      <c r="AG94" t="s">
        <v>198</v>
      </c>
      <c r="AK94" t="s">
        <v>199</v>
      </c>
      <c r="AM94" t="s">
        <v>201</v>
      </c>
      <c r="AN94" t="s">
        <v>201</v>
      </c>
      <c r="AQ94" t="s">
        <v>77</v>
      </c>
      <c r="AS94" t="s">
        <v>200</v>
      </c>
      <c r="AT94" t="s">
        <v>68</v>
      </c>
      <c r="AU94" t="s">
        <v>68</v>
      </c>
    </row>
    <row r="95" spans="1:54">
      <c r="A95" t="s">
        <v>197</v>
      </c>
      <c r="B95">
        <v>1973</v>
      </c>
      <c r="C95" t="s">
        <v>71</v>
      </c>
      <c r="D95" s="3" t="s">
        <v>72</v>
      </c>
      <c r="E95">
        <v>7440439</v>
      </c>
      <c r="F95" t="s">
        <v>117</v>
      </c>
      <c r="G95" t="s">
        <v>117</v>
      </c>
      <c r="H95" t="s">
        <v>51</v>
      </c>
      <c r="I95" t="s">
        <v>52</v>
      </c>
      <c r="J95" s="3" t="s">
        <v>119</v>
      </c>
      <c r="K95" t="s">
        <v>120</v>
      </c>
      <c r="L95" t="s">
        <v>155</v>
      </c>
      <c r="N95">
        <v>9.6</v>
      </c>
      <c r="O95">
        <v>17.5</v>
      </c>
      <c r="P95" t="s">
        <v>77</v>
      </c>
      <c r="Q95">
        <v>1</v>
      </c>
      <c r="R95">
        <v>1</v>
      </c>
      <c r="S95" t="s">
        <v>198</v>
      </c>
      <c r="T95">
        <f>R95*100</f>
        <v>100</v>
      </c>
      <c r="U95" t="s">
        <v>122</v>
      </c>
      <c r="V95">
        <v>34</v>
      </c>
      <c r="W95">
        <v>816</v>
      </c>
      <c r="X95" t="s">
        <v>79</v>
      </c>
      <c r="Y95">
        <v>34</v>
      </c>
      <c r="Z95" t="s">
        <v>81</v>
      </c>
      <c r="AA95" t="s">
        <v>81</v>
      </c>
      <c r="AG95" t="s">
        <v>198</v>
      </c>
      <c r="AK95" t="s">
        <v>199</v>
      </c>
      <c r="AM95" t="s">
        <v>201</v>
      </c>
      <c r="AN95" t="s">
        <v>201</v>
      </c>
      <c r="AQ95" t="s">
        <v>77</v>
      </c>
      <c r="AS95" t="s">
        <v>200</v>
      </c>
      <c r="AT95" t="s">
        <v>68</v>
      </c>
      <c r="AU95" t="s">
        <v>68</v>
      </c>
    </row>
    <row r="96" spans="1:54" ht="63">
      <c r="A96" t="s">
        <v>197</v>
      </c>
      <c r="B96">
        <v>1973</v>
      </c>
      <c r="C96" t="s">
        <v>71</v>
      </c>
      <c r="D96" s="3" t="s">
        <v>72</v>
      </c>
      <c r="E96">
        <v>866820</v>
      </c>
      <c r="F96" t="s">
        <v>73</v>
      </c>
      <c r="G96" t="s">
        <v>202</v>
      </c>
      <c r="H96" t="s">
        <v>51</v>
      </c>
      <c r="I96" t="s">
        <v>52</v>
      </c>
      <c r="J96" s="3" t="s">
        <v>119</v>
      </c>
      <c r="K96" t="s">
        <v>120</v>
      </c>
      <c r="L96" t="s">
        <v>55</v>
      </c>
      <c r="O96">
        <v>17.5</v>
      </c>
      <c r="P96" t="s">
        <v>77</v>
      </c>
      <c r="Q96">
        <v>1</v>
      </c>
      <c r="V96">
        <v>4</v>
      </c>
      <c r="W96">
        <v>96</v>
      </c>
      <c r="X96" t="s">
        <v>79</v>
      </c>
      <c r="Y96">
        <v>4</v>
      </c>
      <c r="Z96" t="s">
        <v>81</v>
      </c>
      <c r="AA96" t="s">
        <v>81</v>
      </c>
      <c r="AB96" t="s">
        <v>114</v>
      </c>
      <c r="AD96">
        <v>0.54</v>
      </c>
      <c r="AG96" t="s">
        <v>198</v>
      </c>
      <c r="AH96">
        <v>540</v>
      </c>
      <c r="AK96" t="s">
        <v>199</v>
      </c>
      <c r="AL96">
        <v>50</v>
      </c>
      <c r="AM96" t="str">
        <f t="shared" ref="AM96:AM102" si="12">IF(ISBLANK(AL96),"",IF(AL96&gt;=75,"Severe",IF(AL96&gt;=25,"Significant",IF(AL96&gt;=1,"Some", IF(AL96=0,"None")))))</f>
        <v>Significant</v>
      </c>
      <c r="AN96" t="str">
        <f t="shared" ref="AN96:AN102" si="13">IF(ISBLANK(AL96),"",IF(AL96&gt;=75,"None",IF(AL96&gt;=25,"Low",IF(AL96&gt;=1,"Medium", IF(AL96=0,"High")))))</f>
        <v>Low</v>
      </c>
      <c r="AO96" t="str">
        <f>AM96</f>
        <v>Significant</v>
      </c>
      <c r="AP96" t="str">
        <f>AN96</f>
        <v>Low</v>
      </c>
      <c r="AQ96" t="s">
        <v>77</v>
      </c>
      <c r="AR96" s="4" t="s">
        <v>203</v>
      </c>
      <c r="AS96" t="s">
        <v>200</v>
      </c>
      <c r="AT96" t="s">
        <v>68</v>
      </c>
      <c r="AU96" t="s">
        <v>68</v>
      </c>
    </row>
    <row r="97" spans="1:47">
      <c r="A97" t="s">
        <v>197</v>
      </c>
      <c r="B97">
        <v>1973</v>
      </c>
      <c r="C97" t="s">
        <v>71</v>
      </c>
      <c r="D97" s="3" t="s">
        <v>72</v>
      </c>
      <c r="E97">
        <v>7733020</v>
      </c>
      <c r="F97" t="s">
        <v>87</v>
      </c>
      <c r="G97" t="s">
        <v>204</v>
      </c>
      <c r="H97" t="s">
        <v>51</v>
      </c>
      <c r="I97" t="s">
        <v>52</v>
      </c>
      <c r="J97" s="3" t="s">
        <v>119</v>
      </c>
      <c r="K97" t="s">
        <v>120</v>
      </c>
      <c r="L97" t="s">
        <v>155</v>
      </c>
      <c r="N97">
        <v>7.05</v>
      </c>
      <c r="O97">
        <v>17.5</v>
      </c>
      <c r="P97" t="s">
        <v>77</v>
      </c>
      <c r="Q97">
        <v>1</v>
      </c>
      <c r="R97">
        <v>250</v>
      </c>
      <c r="S97" t="s">
        <v>198</v>
      </c>
      <c r="T97">
        <f>R97*100</f>
        <v>25000</v>
      </c>
      <c r="U97" t="s">
        <v>122</v>
      </c>
      <c r="V97">
        <v>34</v>
      </c>
      <c r="W97">
        <v>24</v>
      </c>
      <c r="X97" t="s">
        <v>79</v>
      </c>
      <c r="Y97">
        <v>1</v>
      </c>
      <c r="Z97" t="s">
        <v>81</v>
      </c>
      <c r="AA97" t="s">
        <v>81</v>
      </c>
      <c r="AG97" t="s">
        <v>198</v>
      </c>
      <c r="AK97" t="s">
        <v>199</v>
      </c>
      <c r="AL97">
        <v>100</v>
      </c>
      <c r="AM97" t="str">
        <f t="shared" si="12"/>
        <v>Severe</v>
      </c>
      <c r="AN97" t="str">
        <f t="shared" si="13"/>
        <v>None</v>
      </c>
      <c r="AO97" t="str">
        <f>IF(ISBLANK(AN97),"",IF(AN97&gt;=75,"Severe",IF(AN97&gt;=25,"Significant",IF(AN97&gt;=1,"Some", IF(AN97=0,"None")))))</f>
        <v>Severe</v>
      </c>
      <c r="AP97" t="str">
        <f>IF(ISBLANK(AN97),"",IF(AN97&gt;=75,"None",IF(AN97&gt;=25,"Low",IF(AN97&gt;=1,"Medium", IF(AN97=0,"High")))))</f>
        <v>None</v>
      </c>
      <c r="AQ97" t="s">
        <v>77</v>
      </c>
      <c r="AS97" t="s">
        <v>200</v>
      </c>
      <c r="AT97" t="s">
        <v>68</v>
      </c>
      <c r="AU97" t="s">
        <v>68</v>
      </c>
    </row>
    <row r="98" spans="1:47">
      <c r="A98" t="s">
        <v>197</v>
      </c>
      <c r="B98">
        <v>1973</v>
      </c>
      <c r="C98" t="s">
        <v>71</v>
      </c>
      <c r="D98" s="3" t="s">
        <v>72</v>
      </c>
      <c r="E98">
        <v>7733020</v>
      </c>
      <c r="F98" t="s">
        <v>87</v>
      </c>
      <c r="G98" t="s">
        <v>204</v>
      </c>
      <c r="H98" t="s">
        <v>51</v>
      </c>
      <c r="I98" t="s">
        <v>52</v>
      </c>
      <c r="J98" s="3" t="s">
        <v>119</v>
      </c>
      <c r="K98" t="s">
        <v>120</v>
      </c>
      <c r="L98" t="s">
        <v>155</v>
      </c>
      <c r="N98" t="s">
        <v>205</v>
      </c>
      <c r="O98">
        <v>0.35</v>
      </c>
      <c r="P98" t="s">
        <v>77</v>
      </c>
      <c r="Q98">
        <v>1</v>
      </c>
      <c r="R98" t="s">
        <v>206</v>
      </c>
      <c r="S98" t="s">
        <v>198</v>
      </c>
      <c r="T98" t="s">
        <v>207</v>
      </c>
      <c r="U98" t="s">
        <v>122</v>
      </c>
      <c r="V98">
        <v>4</v>
      </c>
      <c r="W98">
        <v>96</v>
      </c>
      <c r="X98" t="s">
        <v>79</v>
      </c>
      <c r="Y98">
        <v>4</v>
      </c>
      <c r="Z98" t="s">
        <v>81</v>
      </c>
      <c r="AA98" t="s">
        <v>81</v>
      </c>
      <c r="AB98" t="s">
        <v>114</v>
      </c>
      <c r="AD98">
        <v>1.5</v>
      </c>
      <c r="AG98" t="s">
        <v>198</v>
      </c>
      <c r="AH98">
        <v>1500</v>
      </c>
      <c r="AK98" t="s">
        <v>199</v>
      </c>
      <c r="AL98">
        <v>50</v>
      </c>
      <c r="AM98" t="str">
        <f t="shared" si="12"/>
        <v>Significant</v>
      </c>
      <c r="AN98" t="str">
        <f t="shared" si="13"/>
        <v>Low</v>
      </c>
      <c r="AQ98" t="s">
        <v>77</v>
      </c>
      <c r="AS98" t="s">
        <v>200</v>
      </c>
      <c r="AT98" t="s">
        <v>68</v>
      </c>
      <c r="AU98" t="s">
        <v>68</v>
      </c>
    </row>
    <row r="99" spans="1:47">
      <c r="A99" t="s">
        <v>197</v>
      </c>
      <c r="B99">
        <v>1973</v>
      </c>
      <c r="C99" t="s">
        <v>71</v>
      </c>
      <c r="D99" s="3" t="s">
        <v>72</v>
      </c>
      <c r="E99">
        <v>7733020</v>
      </c>
      <c r="F99" t="s">
        <v>87</v>
      </c>
      <c r="G99" t="s">
        <v>204</v>
      </c>
      <c r="H99" t="s">
        <v>51</v>
      </c>
      <c r="I99" t="s">
        <v>52</v>
      </c>
      <c r="J99" s="3" t="s">
        <v>119</v>
      </c>
      <c r="K99" t="s">
        <v>120</v>
      </c>
      <c r="L99" t="s">
        <v>55</v>
      </c>
      <c r="N99" t="s">
        <v>208</v>
      </c>
      <c r="O99">
        <v>17.5</v>
      </c>
      <c r="P99" t="s">
        <v>77</v>
      </c>
      <c r="Q99">
        <v>1</v>
      </c>
      <c r="R99" t="s">
        <v>209</v>
      </c>
      <c r="S99" t="s">
        <v>198</v>
      </c>
      <c r="T99" t="s">
        <v>210</v>
      </c>
      <c r="U99" t="s">
        <v>122</v>
      </c>
      <c r="V99">
        <v>4</v>
      </c>
      <c r="W99">
        <v>96</v>
      </c>
      <c r="X99" t="s">
        <v>79</v>
      </c>
      <c r="Y99">
        <v>4</v>
      </c>
      <c r="Z99" t="s">
        <v>81</v>
      </c>
      <c r="AA99" t="s">
        <v>81</v>
      </c>
      <c r="AB99" t="s">
        <v>114</v>
      </c>
      <c r="AD99">
        <v>55</v>
      </c>
      <c r="AG99" t="s">
        <v>198</v>
      </c>
      <c r="AH99">
        <v>55000</v>
      </c>
      <c r="AK99" t="s">
        <v>199</v>
      </c>
      <c r="AL99">
        <v>50</v>
      </c>
      <c r="AM99" t="str">
        <f t="shared" si="12"/>
        <v>Significant</v>
      </c>
      <c r="AN99" t="str">
        <f t="shared" si="13"/>
        <v>Low</v>
      </c>
      <c r="AQ99" t="s">
        <v>77</v>
      </c>
      <c r="AS99" t="s">
        <v>200</v>
      </c>
      <c r="AT99" t="s">
        <v>68</v>
      </c>
      <c r="AU99" t="s">
        <v>68</v>
      </c>
    </row>
    <row r="100" spans="1:47">
      <c r="A100" t="s">
        <v>197</v>
      </c>
      <c r="B100">
        <v>1973</v>
      </c>
      <c r="C100" t="s">
        <v>71</v>
      </c>
      <c r="D100" s="3" t="s">
        <v>72</v>
      </c>
      <c r="E100">
        <v>7733020</v>
      </c>
      <c r="F100" t="s">
        <v>87</v>
      </c>
      <c r="G100" t="s">
        <v>204</v>
      </c>
      <c r="H100" t="s">
        <v>51</v>
      </c>
      <c r="I100" t="s">
        <v>52</v>
      </c>
      <c r="J100" s="3" t="s">
        <v>119</v>
      </c>
      <c r="K100" t="s">
        <v>120</v>
      </c>
      <c r="L100" t="s">
        <v>155</v>
      </c>
      <c r="N100">
        <v>7.7</v>
      </c>
      <c r="O100">
        <v>3.5</v>
      </c>
      <c r="P100" t="s">
        <v>77</v>
      </c>
      <c r="Q100">
        <v>1</v>
      </c>
      <c r="R100" t="s">
        <v>211</v>
      </c>
      <c r="S100" t="s">
        <v>198</v>
      </c>
      <c r="T100" t="s">
        <v>212</v>
      </c>
      <c r="U100" t="s">
        <v>122</v>
      </c>
      <c r="V100">
        <v>4</v>
      </c>
      <c r="W100">
        <v>96</v>
      </c>
      <c r="X100" t="s">
        <v>79</v>
      </c>
      <c r="Y100">
        <v>4</v>
      </c>
      <c r="Z100" t="s">
        <v>81</v>
      </c>
      <c r="AA100" t="s">
        <v>81</v>
      </c>
      <c r="AB100" t="s">
        <v>114</v>
      </c>
      <c r="AD100">
        <v>11</v>
      </c>
      <c r="AG100" t="s">
        <v>198</v>
      </c>
      <c r="AH100">
        <v>11000</v>
      </c>
      <c r="AK100" t="s">
        <v>199</v>
      </c>
      <c r="AL100">
        <v>50</v>
      </c>
      <c r="AM100" t="str">
        <f t="shared" si="12"/>
        <v>Significant</v>
      </c>
      <c r="AN100" t="str">
        <f t="shared" si="13"/>
        <v>Low</v>
      </c>
      <c r="AQ100" t="s">
        <v>77</v>
      </c>
      <c r="AS100" t="s">
        <v>200</v>
      </c>
      <c r="AT100" t="s">
        <v>68</v>
      </c>
      <c r="AU100" t="s">
        <v>68</v>
      </c>
    </row>
    <row r="101" spans="1:47">
      <c r="A101" t="s">
        <v>197</v>
      </c>
      <c r="B101">
        <v>1973</v>
      </c>
      <c r="C101" t="s">
        <v>71</v>
      </c>
      <c r="D101" s="3" t="s">
        <v>72</v>
      </c>
      <c r="E101">
        <v>7733020</v>
      </c>
      <c r="F101" t="s">
        <v>87</v>
      </c>
      <c r="G101" t="s">
        <v>204</v>
      </c>
      <c r="H101" t="s">
        <v>51</v>
      </c>
      <c r="I101" t="s">
        <v>52</v>
      </c>
      <c r="J101" s="3" t="s">
        <v>119</v>
      </c>
      <c r="K101" t="s">
        <v>120</v>
      </c>
      <c r="L101" t="s">
        <v>155</v>
      </c>
      <c r="N101">
        <v>7.3</v>
      </c>
      <c r="O101">
        <v>17.5</v>
      </c>
      <c r="P101" t="s">
        <v>77</v>
      </c>
      <c r="Q101">
        <v>1</v>
      </c>
      <c r="R101">
        <v>100</v>
      </c>
      <c r="S101" t="s">
        <v>198</v>
      </c>
      <c r="T101">
        <f t="shared" ref="T101:T109" si="14">R101*100</f>
        <v>10000</v>
      </c>
      <c r="U101" t="s">
        <v>122</v>
      </c>
      <c r="V101">
        <v>34</v>
      </c>
      <c r="W101">
        <v>48</v>
      </c>
      <c r="X101" t="s">
        <v>79</v>
      </c>
      <c r="Y101">
        <v>2</v>
      </c>
      <c r="Z101" t="s">
        <v>81</v>
      </c>
      <c r="AA101" t="s">
        <v>81</v>
      </c>
      <c r="AG101" t="s">
        <v>198</v>
      </c>
      <c r="AK101" t="s">
        <v>199</v>
      </c>
      <c r="AL101">
        <v>100</v>
      </c>
      <c r="AM101" t="str">
        <f t="shared" si="12"/>
        <v>Severe</v>
      </c>
      <c r="AN101" t="str">
        <f t="shared" si="13"/>
        <v>None</v>
      </c>
      <c r="AQ101" t="s">
        <v>77</v>
      </c>
      <c r="AS101" t="s">
        <v>200</v>
      </c>
      <c r="AT101" t="s">
        <v>68</v>
      </c>
      <c r="AU101" t="s">
        <v>68</v>
      </c>
    </row>
    <row r="102" spans="1:47">
      <c r="A102" t="s">
        <v>197</v>
      </c>
      <c r="B102">
        <v>1973</v>
      </c>
      <c r="C102" t="s">
        <v>71</v>
      </c>
      <c r="D102" s="3" t="s">
        <v>72</v>
      </c>
      <c r="E102">
        <v>7733020</v>
      </c>
      <c r="F102" t="s">
        <v>87</v>
      </c>
      <c r="G102" t="s">
        <v>204</v>
      </c>
      <c r="H102" t="s">
        <v>51</v>
      </c>
      <c r="I102" t="s">
        <v>52</v>
      </c>
      <c r="J102" s="3" t="s">
        <v>119</v>
      </c>
      <c r="K102" t="s">
        <v>120</v>
      </c>
      <c r="L102" t="s">
        <v>155</v>
      </c>
      <c r="N102">
        <v>7.8</v>
      </c>
      <c r="O102">
        <v>17.5</v>
      </c>
      <c r="P102" t="s">
        <v>77</v>
      </c>
      <c r="Q102">
        <v>1</v>
      </c>
      <c r="R102">
        <v>25</v>
      </c>
      <c r="S102" t="s">
        <v>198</v>
      </c>
      <c r="T102">
        <f t="shared" si="14"/>
        <v>2500</v>
      </c>
      <c r="U102" t="s">
        <v>122</v>
      </c>
      <c r="V102">
        <v>34</v>
      </c>
      <c r="W102">
        <v>382</v>
      </c>
      <c r="X102" t="s">
        <v>79</v>
      </c>
      <c r="Y102">
        <v>15.9</v>
      </c>
      <c r="Z102" t="s">
        <v>81</v>
      </c>
      <c r="AA102" t="s">
        <v>81</v>
      </c>
      <c r="AG102" t="s">
        <v>198</v>
      </c>
      <c r="AK102" t="s">
        <v>199</v>
      </c>
      <c r="AL102">
        <v>100</v>
      </c>
      <c r="AM102" t="str">
        <f t="shared" si="12"/>
        <v>Severe</v>
      </c>
      <c r="AN102" t="str">
        <f t="shared" si="13"/>
        <v>None</v>
      </c>
      <c r="AQ102" t="s">
        <v>77</v>
      </c>
      <c r="AS102" t="s">
        <v>200</v>
      </c>
      <c r="AT102" t="s">
        <v>68</v>
      </c>
      <c r="AU102" t="s">
        <v>68</v>
      </c>
    </row>
    <row r="103" spans="1:47">
      <c r="A103" t="s">
        <v>197</v>
      </c>
      <c r="B103">
        <v>1973</v>
      </c>
      <c r="C103" t="s">
        <v>71</v>
      </c>
      <c r="D103" s="3" t="s">
        <v>72</v>
      </c>
      <c r="E103">
        <v>7733020</v>
      </c>
      <c r="F103" t="s">
        <v>87</v>
      </c>
      <c r="G103" t="s">
        <v>204</v>
      </c>
      <c r="H103" t="s">
        <v>51</v>
      </c>
      <c r="I103" t="s">
        <v>52</v>
      </c>
      <c r="J103" s="3" t="s">
        <v>119</v>
      </c>
      <c r="K103" t="s">
        <v>120</v>
      </c>
      <c r="L103" t="s">
        <v>155</v>
      </c>
      <c r="N103">
        <v>7.8</v>
      </c>
      <c r="O103">
        <v>17.5</v>
      </c>
      <c r="P103" t="s">
        <v>77</v>
      </c>
      <c r="Q103">
        <v>1</v>
      </c>
      <c r="R103">
        <v>10</v>
      </c>
      <c r="S103" t="s">
        <v>198</v>
      </c>
      <c r="T103">
        <f t="shared" si="14"/>
        <v>1000</v>
      </c>
      <c r="U103" t="s">
        <v>122</v>
      </c>
      <c r="V103">
        <v>34</v>
      </c>
      <c r="W103">
        <v>816</v>
      </c>
      <c r="X103" t="s">
        <v>79</v>
      </c>
      <c r="Y103">
        <v>34</v>
      </c>
      <c r="Z103" t="s">
        <v>81</v>
      </c>
      <c r="AA103" t="s">
        <v>81</v>
      </c>
      <c r="AG103" t="s">
        <v>198</v>
      </c>
      <c r="AK103" t="s">
        <v>199</v>
      </c>
      <c r="AM103" t="s">
        <v>201</v>
      </c>
      <c r="AN103" t="s">
        <v>201</v>
      </c>
      <c r="AQ103" t="s">
        <v>77</v>
      </c>
      <c r="AS103" t="s">
        <v>200</v>
      </c>
      <c r="AT103" t="s">
        <v>68</v>
      </c>
      <c r="AU103" t="s">
        <v>68</v>
      </c>
    </row>
    <row r="104" spans="1:47">
      <c r="A104" t="s">
        <v>197</v>
      </c>
      <c r="B104">
        <v>1973</v>
      </c>
      <c r="C104" t="s">
        <v>71</v>
      </c>
      <c r="D104" s="3" t="s">
        <v>72</v>
      </c>
      <c r="E104">
        <v>7733020</v>
      </c>
      <c r="F104" t="s">
        <v>87</v>
      </c>
      <c r="G104" t="s">
        <v>204</v>
      </c>
      <c r="H104" t="s">
        <v>51</v>
      </c>
      <c r="I104" t="s">
        <v>52</v>
      </c>
      <c r="J104" s="3" t="s">
        <v>119</v>
      </c>
      <c r="K104" t="s">
        <v>120</v>
      </c>
      <c r="L104" t="s">
        <v>155</v>
      </c>
      <c r="N104">
        <v>7.7</v>
      </c>
      <c r="O104">
        <v>3.5</v>
      </c>
      <c r="P104" t="s">
        <v>77</v>
      </c>
      <c r="Q104">
        <v>1</v>
      </c>
      <c r="R104">
        <v>25</v>
      </c>
      <c r="S104" t="s">
        <v>198</v>
      </c>
      <c r="T104">
        <f t="shared" si="14"/>
        <v>2500</v>
      </c>
      <c r="U104" t="s">
        <v>122</v>
      </c>
      <c r="V104">
        <v>17</v>
      </c>
      <c r="W104">
        <v>52</v>
      </c>
      <c r="X104" t="s">
        <v>79</v>
      </c>
      <c r="Y104">
        <v>2.16</v>
      </c>
      <c r="Z104" t="s">
        <v>81</v>
      </c>
      <c r="AA104" t="s">
        <v>81</v>
      </c>
      <c r="AG104" t="s">
        <v>198</v>
      </c>
      <c r="AK104" t="s">
        <v>199</v>
      </c>
      <c r="AL104">
        <v>100</v>
      </c>
      <c r="AM104" t="str">
        <f>IF(ISBLANK(AL104),"",IF(AL104&gt;=75,"Severe",IF(AL104&gt;=25,"Significant",IF(AL104&gt;=1,"Some", IF(AL104=0,"None")))))</f>
        <v>Severe</v>
      </c>
      <c r="AN104" t="str">
        <f>IF(ISBLANK(AL104),"",IF(AL104&gt;=75,"None",IF(AL104&gt;=25,"Low",IF(AL104&gt;=1,"Medium", IF(AL104=0,"High")))))</f>
        <v>None</v>
      </c>
      <c r="AQ104" t="s">
        <v>77</v>
      </c>
      <c r="AS104" t="s">
        <v>200</v>
      </c>
      <c r="AT104" t="s">
        <v>68</v>
      </c>
      <c r="AU104" t="s">
        <v>68</v>
      </c>
    </row>
    <row r="105" spans="1:47">
      <c r="A105" t="s">
        <v>197</v>
      </c>
      <c r="B105">
        <v>1973</v>
      </c>
      <c r="C105" t="s">
        <v>71</v>
      </c>
      <c r="D105" s="3" t="s">
        <v>72</v>
      </c>
      <c r="E105">
        <v>7733020</v>
      </c>
      <c r="F105" t="s">
        <v>87</v>
      </c>
      <c r="G105" t="s">
        <v>204</v>
      </c>
      <c r="H105" t="s">
        <v>51</v>
      </c>
      <c r="I105" t="s">
        <v>52</v>
      </c>
      <c r="J105" s="3" t="s">
        <v>119</v>
      </c>
      <c r="K105" t="s">
        <v>120</v>
      </c>
      <c r="L105" t="s">
        <v>155</v>
      </c>
      <c r="N105">
        <v>7.7</v>
      </c>
      <c r="O105">
        <v>3.5</v>
      </c>
      <c r="P105" t="s">
        <v>77</v>
      </c>
      <c r="Q105">
        <v>1</v>
      </c>
      <c r="R105">
        <v>10</v>
      </c>
      <c r="S105" t="s">
        <v>198</v>
      </c>
      <c r="T105">
        <f t="shared" si="14"/>
        <v>1000</v>
      </c>
      <c r="U105" t="s">
        <v>122</v>
      </c>
      <c r="V105">
        <v>17</v>
      </c>
      <c r="W105">
        <v>128</v>
      </c>
      <c r="X105" t="s">
        <v>79</v>
      </c>
      <c r="Y105">
        <v>5.3</v>
      </c>
      <c r="Z105" t="s">
        <v>81</v>
      </c>
      <c r="AA105" t="s">
        <v>81</v>
      </c>
      <c r="AG105" t="s">
        <v>198</v>
      </c>
      <c r="AK105" t="s">
        <v>199</v>
      </c>
      <c r="AL105">
        <v>100</v>
      </c>
      <c r="AM105" t="str">
        <f>IF(ISBLANK(AL105),"",IF(AL105&gt;=75,"Severe",IF(AL105&gt;=25,"Significant",IF(AL105&gt;=1,"Some", IF(AL105=0,"None")))))</f>
        <v>Severe</v>
      </c>
      <c r="AN105" t="str">
        <f>IF(ISBLANK(AL105),"",IF(AL105&gt;=75,"None",IF(AL105&gt;=25,"Low",IF(AL105&gt;=1,"Medium", IF(AL105=0,"High")))))</f>
        <v>None</v>
      </c>
      <c r="AQ105" t="s">
        <v>77</v>
      </c>
      <c r="AS105" t="s">
        <v>200</v>
      </c>
      <c r="AT105" t="s">
        <v>68</v>
      </c>
      <c r="AU105" t="s">
        <v>68</v>
      </c>
    </row>
    <row r="106" spans="1:47">
      <c r="A106" t="s">
        <v>197</v>
      </c>
      <c r="B106">
        <v>1973</v>
      </c>
      <c r="C106" t="s">
        <v>71</v>
      </c>
      <c r="D106" s="3" t="s">
        <v>72</v>
      </c>
      <c r="E106">
        <v>7733020</v>
      </c>
      <c r="F106" t="s">
        <v>87</v>
      </c>
      <c r="G106" t="s">
        <v>204</v>
      </c>
      <c r="H106" t="s">
        <v>51</v>
      </c>
      <c r="I106" t="s">
        <v>52</v>
      </c>
      <c r="J106" s="3" t="s">
        <v>119</v>
      </c>
      <c r="K106" t="s">
        <v>120</v>
      </c>
      <c r="L106" t="s">
        <v>155</v>
      </c>
      <c r="N106">
        <v>7.7</v>
      </c>
      <c r="O106">
        <v>3.5</v>
      </c>
      <c r="P106" t="s">
        <v>77</v>
      </c>
      <c r="Q106">
        <v>1</v>
      </c>
      <c r="R106">
        <v>5</v>
      </c>
      <c r="S106" t="s">
        <v>198</v>
      </c>
      <c r="T106">
        <f t="shared" si="14"/>
        <v>500</v>
      </c>
      <c r="U106" t="s">
        <v>122</v>
      </c>
      <c r="V106">
        <v>17</v>
      </c>
      <c r="W106">
        <v>349</v>
      </c>
      <c r="X106" t="s">
        <v>79</v>
      </c>
      <c r="Y106">
        <v>14.5</v>
      </c>
      <c r="Z106" t="s">
        <v>81</v>
      </c>
      <c r="AA106" t="s">
        <v>81</v>
      </c>
      <c r="AG106" t="s">
        <v>198</v>
      </c>
      <c r="AK106" t="s">
        <v>199</v>
      </c>
      <c r="AM106" t="s">
        <v>201</v>
      </c>
      <c r="AN106" t="s">
        <v>201</v>
      </c>
      <c r="AQ106" t="s">
        <v>77</v>
      </c>
      <c r="AS106" t="s">
        <v>200</v>
      </c>
      <c r="AT106" t="s">
        <v>68</v>
      </c>
      <c r="AU106" t="s">
        <v>68</v>
      </c>
    </row>
    <row r="107" spans="1:47">
      <c r="A107" t="s">
        <v>197</v>
      </c>
      <c r="B107">
        <v>1973</v>
      </c>
      <c r="C107" t="s">
        <v>71</v>
      </c>
      <c r="D107" s="3" t="s">
        <v>72</v>
      </c>
      <c r="E107">
        <v>7733020</v>
      </c>
      <c r="F107" t="s">
        <v>87</v>
      </c>
      <c r="G107" t="s">
        <v>204</v>
      </c>
      <c r="H107" t="s">
        <v>51</v>
      </c>
      <c r="I107" t="s">
        <v>52</v>
      </c>
      <c r="J107" s="3" t="s">
        <v>119</v>
      </c>
      <c r="K107" t="s">
        <v>120</v>
      </c>
      <c r="L107" t="s">
        <v>155</v>
      </c>
      <c r="N107">
        <v>7.6</v>
      </c>
      <c r="O107">
        <v>0.35</v>
      </c>
      <c r="P107" t="s">
        <v>77</v>
      </c>
      <c r="Q107">
        <v>1</v>
      </c>
      <c r="R107">
        <v>5</v>
      </c>
      <c r="S107" t="s">
        <v>198</v>
      </c>
      <c r="T107">
        <f t="shared" si="14"/>
        <v>500</v>
      </c>
      <c r="U107" t="s">
        <v>122</v>
      </c>
      <c r="V107">
        <v>9</v>
      </c>
      <c r="W107">
        <v>46</v>
      </c>
      <c r="X107" t="s">
        <v>79</v>
      </c>
      <c r="Y107">
        <v>1.91</v>
      </c>
      <c r="Z107" t="s">
        <v>81</v>
      </c>
      <c r="AA107" t="s">
        <v>81</v>
      </c>
      <c r="AG107" t="s">
        <v>198</v>
      </c>
      <c r="AK107" t="s">
        <v>199</v>
      </c>
      <c r="AL107">
        <v>100</v>
      </c>
      <c r="AM107" t="str">
        <f t="shared" ref="AM107:AM153" si="15">IF(ISBLANK(AL107),"",IF(AL107&gt;=75,"Severe",IF(AL107&gt;=25,"Significant",IF(AL107&gt;=1,"Some", IF(AL107=0,"None")))))</f>
        <v>Severe</v>
      </c>
      <c r="AN107" t="str">
        <f t="shared" ref="AN107:AN153" si="16">IF(ISBLANK(AL107),"",IF(AL107&gt;=75,"None",IF(AL107&gt;=25,"Low",IF(AL107&gt;=1,"Medium", IF(AL107=0,"High")))))</f>
        <v>None</v>
      </c>
      <c r="AQ107" t="s">
        <v>77</v>
      </c>
      <c r="AS107" t="s">
        <v>200</v>
      </c>
      <c r="AT107" t="s">
        <v>68</v>
      </c>
      <c r="AU107" t="s">
        <v>68</v>
      </c>
    </row>
    <row r="108" spans="1:47">
      <c r="A108" t="s">
        <v>197</v>
      </c>
      <c r="B108">
        <v>1973</v>
      </c>
      <c r="C108" t="s">
        <v>71</v>
      </c>
      <c r="D108" s="3" t="s">
        <v>72</v>
      </c>
      <c r="E108">
        <v>7733020</v>
      </c>
      <c r="F108" t="s">
        <v>87</v>
      </c>
      <c r="G108" t="s">
        <v>204</v>
      </c>
      <c r="H108" t="s">
        <v>51</v>
      </c>
      <c r="I108" t="s">
        <v>52</v>
      </c>
      <c r="J108" s="3" t="s">
        <v>119</v>
      </c>
      <c r="K108" t="s">
        <v>120</v>
      </c>
      <c r="L108" t="s">
        <v>155</v>
      </c>
      <c r="N108">
        <v>7.7</v>
      </c>
      <c r="O108">
        <v>0.35</v>
      </c>
      <c r="P108" t="s">
        <v>77</v>
      </c>
      <c r="Q108">
        <v>1</v>
      </c>
      <c r="R108">
        <v>2.5</v>
      </c>
      <c r="S108" t="s">
        <v>198</v>
      </c>
      <c r="T108">
        <f t="shared" si="14"/>
        <v>250</v>
      </c>
      <c r="U108" t="s">
        <v>122</v>
      </c>
      <c r="V108">
        <v>9</v>
      </c>
      <c r="W108">
        <v>70</v>
      </c>
      <c r="X108" t="s">
        <v>79</v>
      </c>
      <c r="Y108">
        <v>2.91</v>
      </c>
      <c r="Z108" t="s">
        <v>81</v>
      </c>
      <c r="AA108" t="s">
        <v>81</v>
      </c>
      <c r="AG108" t="s">
        <v>198</v>
      </c>
      <c r="AK108" t="s">
        <v>199</v>
      </c>
      <c r="AL108">
        <v>100</v>
      </c>
      <c r="AM108" t="str">
        <f t="shared" si="15"/>
        <v>Severe</v>
      </c>
      <c r="AN108" t="str">
        <f t="shared" si="16"/>
        <v>None</v>
      </c>
      <c r="AQ108" t="s">
        <v>77</v>
      </c>
      <c r="AS108" t="s">
        <v>200</v>
      </c>
      <c r="AT108" t="s">
        <v>68</v>
      </c>
      <c r="AU108" t="s">
        <v>68</v>
      </c>
    </row>
    <row r="109" spans="1:47">
      <c r="A109" t="s">
        <v>197</v>
      </c>
      <c r="B109">
        <v>1973</v>
      </c>
      <c r="C109" t="s">
        <v>71</v>
      </c>
      <c r="D109" s="3" t="s">
        <v>72</v>
      </c>
      <c r="E109">
        <v>7733020</v>
      </c>
      <c r="F109" t="s">
        <v>87</v>
      </c>
      <c r="G109" t="s">
        <v>204</v>
      </c>
      <c r="H109" t="s">
        <v>51</v>
      </c>
      <c r="I109" t="s">
        <v>52</v>
      </c>
      <c r="J109" s="3" t="s">
        <v>119</v>
      </c>
      <c r="K109" t="s">
        <v>120</v>
      </c>
      <c r="L109" t="s">
        <v>155</v>
      </c>
      <c r="N109">
        <v>7.6</v>
      </c>
      <c r="O109">
        <v>0.35</v>
      </c>
      <c r="P109" t="s">
        <v>77</v>
      </c>
      <c r="Q109">
        <v>1</v>
      </c>
      <c r="R109">
        <v>1</v>
      </c>
      <c r="S109" t="s">
        <v>198</v>
      </c>
      <c r="T109">
        <f t="shared" si="14"/>
        <v>100</v>
      </c>
      <c r="U109" t="s">
        <v>122</v>
      </c>
      <c r="V109">
        <v>9</v>
      </c>
      <c r="W109">
        <v>180</v>
      </c>
      <c r="X109" t="s">
        <v>79</v>
      </c>
      <c r="Y109">
        <v>7.5</v>
      </c>
      <c r="Z109" t="s">
        <v>81</v>
      </c>
      <c r="AA109" t="s">
        <v>81</v>
      </c>
      <c r="AG109" t="s">
        <v>198</v>
      </c>
      <c r="AK109" t="s">
        <v>199</v>
      </c>
      <c r="AL109">
        <v>100</v>
      </c>
      <c r="AM109" t="str">
        <f t="shared" si="15"/>
        <v>Severe</v>
      </c>
      <c r="AN109" t="str">
        <f t="shared" si="16"/>
        <v>None</v>
      </c>
      <c r="AQ109" t="s">
        <v>77</v>
      </c>
      <c r="AS109" t="s">
        <v>200</v>
      </c>
      <c r="AT109" t="s">
        <v>68</v>
      </c>
      <c r="AU109" t="s">
        <v>68</v>
      </c>
    </row>
    <row r="110" spans="1:47" ht="47.25">
      <c r="A110" t="s">
        <v>213</v>
      </c>
      <c r="B110">
        <v>1984</v>
      </c>
      <c r="C110" t="s">
        <v>71</v>
      </c>
      <c r="D110" s="3" t="s">
        <v>72</v>
      </c>
      <c r="E110">
        <v>7778509</v>
      </c>
      <c r="F110" t="s">
        <v>214</v>
      </c>
      <c r="G110" t="s">
        <v>215</v>
      </c>
      <c r="H110" t="s">
        <v>51</v>
      </c>
      <c r="I110" t="s">
        <v>52</v>
      </c>
      <c r="J110" s="3" t="s">
        <v>119</v>
      </c>
      <c r="K110" t="s">
        <v>75</v>
      </c>
      <c r="L110" t="s">
        <v>55</v>
      </c>
      <c r="M110">
        <v>5</v>
      </c>
      <c r="O110">
        <v>5</v>
      </c>
      <c r="P110" t="s">
        <v>77</v>
      </c>
      <c r="Q110">
        <v>1</v>
      </c>
      <c r="R110" t="s">
        <v>216</v>
      </c>
      <c r="S110" t="s">
        <v>217</v>
      </c>
      <c r="T110" t="s">
        <v>218</v>
      </c>
      <c r="U110" t="s">
        <v>122</v>
      </c>
      <c r="W110">
        <v>96</v>
      </c>
      <c r="X110" t="s">
        <v>79</v>
      </c>
      <c r="Y110">
        <v>4</v>
      </c>
      <c r="Z110" t="s">
        <v>81</v>
      </c>
      <c r="AA110" t="s">
        <v>81</v>
      </c>
      <c r="AB110" t="s">
        <v>114</v>
      </c>
      <c r="AD110">
        <f t="shared" ref="AD110:AD153" si="17">AH110/1000</f>
        <v>56</v>
      </c>
      <c r="AG110" t="s">
        <v>121</v>
      </c>
      <c r="AH110">
        <v>56000</v>
      </c>
      <c r="AK110" t="s">
        <v>122</v>
      </c>
      <c r="AL110">
        <v>50</v>
      </c>
      <c r="AM110" t="str">
        <f t="shared" si="15"/>
        <v>Significant</v>
      </c>
      <c r="AN110" t="str">
        <f t="shared" si="16"/>
        <v>Low</v>
      </c>
      <c r="AO110" t="str">
        <f>AM110</f>
        <v>Significant</v>
      </c>
      <c r="AP110" t="str">
        <f>AN110</f>
        <v>Low</v>
      </c>
      <c r="AQ110" t="s">
        <v>77</v>
      </c>
      <c r="AR110" s="4" t="s">
        <v>219</v>
      </c>
      <c r="AT110" t="s">
        <v>68</v>
      </c>
      <c r="AU110" t="s">
        <v>68</v>
      </c>
    </row>
    <row r="111" spans="1:47">
      <c r="A111" t="s">
        <v>213</v>
      </c>
      <c r="B111">
        <v>1984</v>
      </c>
      <c r="C111" t="s">
        <v>71</v>
      </c>
      <c r="D111" s="3" t="s">
        <v>72</v>
      </c>
      <c r="E111">
        <v>7778509</v>
      </c>
      <c r="F111" t="s">
        <v>214</v>
      </c>
      <c r="G111" t="s">
        <v>215</v>
      </c>
      <c r="H111" t="s">
        <v>51</v>
      </c>
      <c r="I111" t="s">
        <v>52</v>
      </c>
      <c r="J111" s="3" t="s">
        <v>119</v>
      </c>
      <c r="K111" t="s">
        <v>75</v>
      </c>
      <c r="L111" t="s">
        <v>55</v>
      </c>
      <c r="M111">
        <v>5</v>
      </c>
      <c r="O111">
        <v>10</v>
      </c>
      <c r="P111" t="s">
        <v>77</v>
      </c>
      <c r="Q111">
        <v>1</v>
      </c>
      <c r="R111" t="s">
        <v>216</v>
      </c>
      <c r="S111" t="s">
        <v>217</v>
      </c>
      <c r="T111" t="s">
        <v>218</v>
      </c>
      <c r="U111" t="s">
        <v>122</v>
      </c>
      <c r="W111">
        <v>96</v>
      </c>
      <c r="X111" t="s">
        <v>79</v>
      </c>
      <c r="Y111">
        <v>4</v>
      </c>
      <c r="Z111" t="s">
        <v>81</v>
      </c>
      <c r="AA111" t="s">
        <v>81</v>
      </c>
      <c r="AB111" t="s">
        <v>114</v>
      </c>
      <c r="AD111">
        <f t="shared" si="17"/>
        <v>80</v>
      </c>
      <c r="AG111" t="s">
        <v>121</v>
      </c>
      <c r="AH111">
        <v>80000</v>
      </c>
      <c r="AK111" t="s">
        <v>122</v>
      </c>
      <c r="AL111">
        <v>50</v>
      </c>
      <c r="AM111" t="str">
        <f t="shared" si="15"/>
        <v>Significant</v>
      </c>
      <c r="AN111" t="str">
        <f t="shared" si="16"/>
        <v>Low</v>
      </c>
      <c r="AQ111" t="s">
        <v>77</v>
      </c>
      <c r="AT111" t="s">
        <v>68</v>
      </c>
      <c r="AU111" t="s">
        <v>68</v>
      </c>
    </row>
    <row r="112" spans="1:47">
      <c r="A112" t="s">
        <v>213</v>
      </c>
      <c r="B112">
        <v>1984</v>
      </c>
      <c r="C112" t="s">
        <v>71</v>
      </c>
      <c r="D112" s="3" t="s">
        <v>72</v>
      </c>
      <c r="E112">
        <v>7778509</v>
      </c>
      <c r="F112" t="s">
        <v>214</v>
      </c>
      <c r="G112" t="s">
        <v>215</v>
      </c>
      <c r="H112" t="s">
        <v>51</v>
      </c>
      <c r="I112" t="s">
        <v>52</v>
      </c>
      <c r="J112" s="3" t="s">
        <v>119</v>
      </c>
      <c r="K112" t="s">
        <v>75</v>
      </c>
      <c r="L112" t="s">
        <v>55</v>
      </c>
      <c r="M112">
        <v>10</v>
      </c>
      <c r="O112">
        <v>5</v>
      </c>
      <c r="P112" t="s">
        <v>77</v>
      </c>
      <c r="Q112">
        <v>1</v>
      </c>
      <c r="R112" t="s">
        <v>216</v>
      </c>
      <c r="S112" t="s">
        <v>217</v>
      </c>
      <c r="T112" t="s">
        <v>218</v>
      </c>
      <c r="U112" t="s">
        <v>122</v>
      </c>
      <c r="W112">
        <v>96</v>
      </c>
      <c r="X112" t="s">
        <v>79</v>
      </c>
      <c r="Y112">
        <v>4</v>
      </c>
      <c r="Z112" t="s">
        <v>81</v>
      </c>
      <c r="AA112" t="s">
        <v>81</v>
      </c>
      <c r="AB112" t="s">
        <v>114</v>
      </c>
      <c r="AD112">
        <f t="shared" si="17"/>
        <v>19</v>
      </c>
      <c r="AG112" t="s">
        <v>121</v>
      </c>
      <c r="AH112">
        <v>19000</v>
      </c>
      <c r="AK112" t="s">
        <v>122</v>
      </c>
      <c r="AL112">
        <v>50</v>
      </c>
      <c r="AM112" t="str">
        <f t="shared" si="15"/>
        <v>Significant</v>
      </c>
      <c r="AN112" t="str">
        <f t="shared" si="16"/>
        <v>Low</v>
      </c>
      <c r="AQ112" t="s">
        <v>77</v>
      </c>
      <c r="AT112" t="s">
        <v>68</v>
      </c>
      <c r="AU112" t="s">
        <v>68</v>
      </c>
    </row>
    <row r="113" spans="1:47">
      <c r="A113" t="s">
        <v>213</v>
      </c>
      <c r="B113">
        <v>1984</v>
      </c>
      <c r="C113" t="s">
        <v>71</v>
      </c>
      <c r="D113" s="3" t="s">
        <v>72</v>
      </c>
      <c r="E113">
        <v>7778509</v>
      </c>
      <c r="F113" t="s">
        <v>214</v>
      </c>
      <c r="G113" t="s">
        <v>215</v>
      </c>
      <c r="H113" t="s">
        <v>51</v>
      </c>
      <c r="I113" t="s">
        <v>52</v>
      </c>
      <c r="J113" s="3" t="s">
        <v>119</v>
      </c>
      <c r="K113" t="s">
        <v>75</v>
      </c>
      <c r="L113" t="s">
        <v>55</v>
      </c>
      <c r="M113">
        <v>10</v>
      </c>
      <c r="O113">
        <v>10</v>
      </c>
      <c r="P113" t="s">
        <v>77</v>
      </c>
      <c r="Q113">
        <v>1</v>
      </c>
      <c r="R113" t="s">
        <v>216</v>
      </c>
      <c r="S113" t="s">
        <v>217</v>
      </c>
      <c r="T113" t="s">
        <v>218</v>
      </c>
      <c r="U113" t="s">
        <v>122</v>
      </c>
      <c r="W113">
        <v>96</v>
      </c>
      <c r="X113" t="s">
        <v>79</v>
      </c>
      <c r="Y113">
        <v>4</v>
      </c>
      <c r="Z113" t="s">
        <v>81</v>
      </c>
      <c r="AA113" t="s">
        <v>81</v>
      </c>
      <c r="AB113" t="s">
        <v>114</v>
      </c>
      <c r="AD113">
        <f t="shared" si="17"/>
        <v>22</v>
      </c>
      <c r="AG113" t="s">
        <v>121</v>
      </c>
      <c r="AH113">
        <v>22000</v>
      </c>
      <c r="AK113" t="s">
        <v>122</v>
      </c>
      <c r="AL113">
        <v>50</v>
      </c>
      <c r="AM113" t="str">
        <f t="shared" si="15"/>
        <v>Significant</v>
      </c>
      <c r="AN113" t="str">
        <f t="shared" si="16"/>
        <v>Low</v>
      </c>
      <c r="AQ113" t="s">
        <v>77</v>
      </c>
      <c r="AT113" t="s">
        <v>68</v>
      </c>
      <c r="AU113" t="s">
        <v>68</v>
      </c>
    </row>
    <row r="114" spans="1:47">
      <c r="A114" t="s">
        <v>213</v>
      </c>
      <c r="B114">
        <v>1984</v>
      </c>
      <c r="C114" t="s">
        <v>71</v>
      </c>
      <c r="D114" s="3" t="s">
        <v>72</v>
      </c>
      <c r="E114">
        <v>7778509</v>
      </c>
      <c r="F114" t="s">
        <v>214</v>
      </c>
      <c r="G114" t="s">
        <v>215</v>
      </c>
      <c r="H114" t="s">
        <v>51</v>
      </c>
      <c r="I114" t="s">
        <v>52</v>
      </c>
      <c r="J114" s="3" t="s">
        <v>119</v>
      </c>
      <c r="K114" t="s">
        <v>75</v>
      </c>
      <c r="L114" t="s">
        <v>55</v>
      </c>
      <c r="M114">
        <v>10</v>
      </c>
      <c r="O114">
        <v>15</v>
      </c>
      <c r="P114" t="s">
        <v>77</v>
      </c>
      <c r="Q114">
        <v>1</v>
      </c>
      <c r="R114" t="s">
        <v>216</v>
      </c>
      <c r="S114" t="s">
        <v>217</v>
      </c>
      <c r="T114" t="s">
        <v>218</v>
      </c>
      <c r="U114" t="s">
        <v>122</v>
      </c>
      <c r="W114">
        <v>96</v>
      </c>
      <c r="X114" t="s">
        <v>79</v>
      </c>
      <c r="Y114">
        <v>4</v>
      </c>
      <c r="Z114" t="s">
        <v>81</v>
      </c>
      <c r="AA114" t="s">
        <v>81</v>
      </c>
      <c r="AB114" t="s">
        <v>114</v>
      </c>
      <c r="AD114">
        <f t="shared" si="17"/>
        <v>27</v>
      </c>
      <c r="AG114" t="s">
        <v>121</v>
      </c>
      <c r="AH114">
        <v>27000</v>
      </c>
      <c r="AK114" t="s">
        <v>122</v>
      </c>
      <c r="AL114">
        <v>50</v>
      </c>
      <c r="AM114" t="str">
        <f t="shared" si="15"/>
        <v>Significant</v>
      </c>
      <c r="AN114" t="str">
        <f t="shared" si="16"/>
        <v>Low</v>
      </c>
      <c r="AQ114" t="s">
        <v>77</v>
      </c>
      <c r="AT114" t="s">
        <v>68</v>
      </c>
      <c r="AU114" t="s">
        <v>68</v>
      </c>
    </row>
    <row r="115" spans="1:47">
      <c r="A115" t="s">
        <v>213</v>
      </c>
      <c r="B115">
        <v>1984</v>
      </c>
      <c r="C115" t="s">
        <v>71</v>
      </c>
      <c r="D115" s="3" t="s">
        <v>72</v>
      </c>
      <c r="E115">
        <v>7778509</v>
      </c>
      <c r="F115" t="s">
        <v>214</v>
      </c>
      <c r="G115" t="s">
        <v>215</v>
      </c>
      <c r="H115" t="s">
        <v>51</v>
      </c>
      <c r="I115" t="s">
        <v>52</v>
      </c>
      <c r="J115" s="3" t="s">
        <v>119</v>
      </c>
      <c r="K115" t="s">
        <v>75</v>
      </c>
      <c r="L115" t="s">
        <v>55</v>
      </c>
      <c r="M115">
        <v>10</v>
      </c>
      <c r="O115">
        <v>20</v>
      </c>
      <c r="P115" t="s">
        <v>77</v>
      </c>
      <c r="Q115">
        <v>1</v>
      </c>
      <c r="R115" t="s">
        <v>216</v>
      </c>
      <c r="S115" t="s">
        <v>217</v>
      </c>
      <c r="T115" t="s">
        <v>218</v>
      </c>
      <c r="U115" t="s">
        <v>122</v>
      </c>
      <c r="W115">
        <v>96</v>
      </c>
      <c r="X115" t="s">
        <v>79</v>
      </c>
      <c r="Y115">
        <v>4</v>
      </c>
      <c r="Z115" t="s">
        <v>81</v>
      </c>
      <c r="AA115" t="s">
        <v>81</v>
      </c>
      <c r="AB115" t="s">
        <v>114</v>
      </c>
      <c r="AD115">
        <f t="shared" si="17"/>
        <v>65</v>
      </c>
      <c r="AG115" t="s">
        <v>121</v>
      </c>
      <c r="AH115">
        <v>65000</v>
      </c>
      <c r="AK115" t="s">
        <v>122</v>
      </c>
      <c r="AL115">
        <v>50</v>
      </c>
      <c r="AM115" t="str">
        <f t="shared" si="15"/>
        <v>Significant</v>
      </c>
      <c r="AN115" t="str">
        <f t="shared" si="16"/>
        <v>Low</v>
      </c>
      <c r="AQ115" t="s">
        <v>77</v>
      </c>
      <c r="AT115" t="s">
        <v>68</v>
      </c>
      <c r="AU115" t="s">
        <v>68</v>
      </c>
    </row>
    <row r="116" spans="1:47">
      <c r="A116" t="s">
        <v>213</v>
      </c>
      <c r="B116">
        <v>1984</v>
      </c>
      <c r="C116" t="s">
        <v>71</v>
      </c>
      <c r="D116" s="3" t="s">
        <v>72</v>
      </c>
      <c r="E116">
        <v>7778509</v>
      </c>
      <c r="F116" t="s">
        <v>214</v>
      </c>
      <c r="G116" t="s">
        <v>215</v>
      </c>
      <c r="H116" t="s">
        <v>51</v>
      </c>
      <c r="I116" t="s">
        <v>52</v>
      </c>
      <c r="J116" s="3" t="s">
        <v>119</v>
      </c>
      <c r="K116" t="s">
        <v>75</v>
      </c>
      <c r="L116" t="s">
        <v>55</v>
      </c>
      <c r="M116">
        <v>10</v>
      </c>
      <c r="O116">
        <v>25</v>
      </c>
      <c r="P116" t="s">
        <v>77</v>
      </c>
      <c r="Q116">
        <v>1</v>
      </c>
      <c r="R116" t="s">
        <v>216</v>
      </c>
      <c r="S116" t="s">
        <v>217</v>
      </c>
      <c r="T116" t="s">
        <v>218</v>
      </c>
      <c r="U116" t="s">
        <v>122</v>
      </c>
      <c r="W116">
        <v>96</v>
      </c>
      <c r="X116" t="s">
        <v>79</v>
      </c>
      <c r="Y116">
        <v>4</v>
      </c>
      <c r="Z116" t="s">
        <v>81</v>
      </c>
      <c r="AA116" t="s">
        <v>81</v>
      </c>
      <c r="AB116" t="s">
        <v>114</v>
      </c>
      <c r="AD116">
        <f t="shared" si="17"/>
        <v>55</v>
      </c>
      <c r="AG116" t="s">
        <v>121</v>
      </c>
      <c r="AH116">
        <v>55000</v>
      </c>
      <c r="AK116" t="s">
        <v>122</v>
      </c>
      <c r="AL116">
        <v>50</v>
      </c>
      <c r="AM116" t="str">
        <f t="shared" si="15"/>
        <v>Significant</v>
      </c>
      <c r="AN116" t="str">
        <f t="shared" si="16"/>
        <v>Low</v>
      </c>
      <c r="AQ116" t="s">
        <v>77</v>
      </c>
      <c r="AT116" t="s">
        <v>68</v>
      </c>
      <c r="AU116" t="s">
        <v>68</v>
      </c>
    </row>
    <row r="117" spans="1:47">
      <c r="A117" t="s">
        <v>213</v>
      </c>
      <c r="B117">
        <v>1984</v>
      </c>
      <c r="C117" t="s">
        <v>71</v>
      </c>
      <c r="D117" s="3" t="s">
        <v>72</v>
      </c>
      <c r="E117">
        <v>7778509</v>
      </c>
      <c r="F117" t="s">
        <v>214</v>
      </c>
      <c r="G117" t="s">
        <v>215</v>
      </c>
      <c r="H117" t="s">
        <v>51</v>
      </c>
      <c r="I117" t="s">
        <v>52</v>
      </c>
      <c r="J117" s="3" t="s">
        <v>119</v>
      </c>
      <c r="K117" t="s">
        <v>75</v>
      </c>
      <c r="L117" t="s">
        <v>55</v>
      </c>
      <c r="M117">
        <v>10</v>
      </c>
      <c r="O117">
        <v>30</v>
      </c>
      <c r="P117" t="s">
        <v>77</v>
      </c>
      <c r="Q117">
        <v>1</v>
      </c>
      <c r="R117" t="s">
        <v>216</v>
      </c>
      <c r="S117" t="s">
        <v>217</v>
      </c>
      <c r="T117" t="s">
        <v>218</v>
      </c>
      <c r="U117" t="s">
        <v>122</v>
      </c>
      <c r="W117">
        <v>96</v>
      </c>
      <c r="X117" t="s">
        <v>79</v>
      </c>
      <c r="Y117">
        <v>4</v>
      </c>
      <c r="Z117" t="s">
        <v>81</v>
      </c>
      <c r="AA117" t="s">
        <v>81</v>
      </c>
      <c r="AB117" t="s">
        <v>114</v>
      </c>
      <c r="AD117">
        <f t="shared" si="17"/>
        <v>34</v>
      </c>
      <c r="AG117" t="s">
        <v>121</v>
      </c>
      <c r="AH117">
        <v>34000</v>
      </c>
      <c r="AK117" t="s">
        <v>122</v>
      </c>
      <c r="AL117">
        <v>50</v>
      </c>
      <c r="AM117" t="str">
        <f t="shared" si="15"/>
        <v>Significant</v>
      </c>
      <c r="AN117" t="str">
        <f t="shared" si="16"/>
        <v>Low</v>
      </c>
      <c r="AQ117" t="s">
        <v>77</v>
      </c>
      <c r="AT117" t="s">
        <v>68</v>
      </c>
      <c r="AU117" t="s">
        <v>68</v>
      </c>
    </row>
    <row r="118" spans="1:47">
      <c r="A118" t="s">
        <v>213</v>
      </c>
      <c r="B118">
        <v>1984</v>
      </c>
      <c r="C118" t="s">
        <v>71</v>
      </c>
      <c r="D118" s="3" t="s">
        <v>72</v>
      </c>
      <c r="E118">
        <v>7778509</v>
      </c>
      <c r="F118" t="s">
        <v>214</v>
      </c>
      <c r="G118" t="s">
        <v>215</v>
      </c>
      <c r="H118" t="s">
        <v>51</v>
      </c>
      <c r="I118" t="s">
        <v>52</v>
      </c>
      <c r="J118" s="3" t="s">
        <v>119</v>
      </c>
      <c r="K118" t="s">
        <v>75</v>
      </c>
      <c r="L118" t="s">
        <v>55</v>
      </c>
      <c r="M118">
        <v>10</v>
      </c>
      <c r="O118">
        <v>35</v>
      </c>
      <c r="P118" t="s">
        <v>77</v>
      </c>
      <c r="Q118">
        <v>1</v>
      </c>
      <c r="R118" t="s">
        <v>216</v>
      </c>
      <c r="S118" t="s">
        <v>217</v>
      </c>
      <c r="T118" t="s">
        <v>218</v>
      </c>
      <c r="U118" t="s">
        <v>122</v>
      </c>
      <c r="W118">
        <v>96</v>
      </c>
      <c r="X118" t="s">
        <v>79</v>
      </c>
      <c r="Y118">
        <v>4</v>
      </c>
      <c r="Z118" t="s">
        <v>81</v>
      </c>
      <c r="AA118" t="s">
        <v>81</v>
      </c>
      <c r="AB118" t="s">
        <v>114</v>
      </c>
      <c r="AD118">
        <f t="shared" si="17"/>
        <v>52</v>
      </c>
      <c r="AG118" t="s">
        <v>121</v>
      </c>
      <c r="AH118">
        <v>52000</v>
      </c>
      <c r="AK118" t="s">
        <v>122</v>
      </c>
      <c r="AL118">
        <v>50</v>
      </c>
      <c r="AM118" t="str">
        <f t="shared" si="15"/>
        <v>Significant</v>
      </c>
      <c r="AN118" t="str">
        <f t="shared" si="16"/>
        <v>Low</v>
      </c>
      <c r="AQ118" t="s">
        <v>77</v>
      </c>
      <c r="AT118" t="s">
        <v>68</v>
      </c>
      <c r="AU118" t="s">
        <v>68</v>
      </c>
    </row>
    <row r="119" spans="1:47">
      <c r="A119" t="s">
        <v>213</v>
      </c>
      <c r="B119">
        <v>1984</v>
      </c>
      <c r="C119" t="s">
        <v>71</v>
      </c>
      <c r="D119" s="3" t="s">
        <v>72</v>
      </c>
      <c r="E119">
        <v>7778509</v>
      </c>
      <c r="F119" t="s">
        <v>214</v>
      </c>
      <c r="G119" t="s">
        <v>215</v>
      </c>
      <c r="H119" t="s">
        <v>51</v>
      </c>
      <c r="I119" t="s">
        <v>52</v>
      </c>
      <c r="J119" s="3" t="s">
        <v>119</v>
      </c>
      <c r="K119" t="s">
        <v>75</v>
      </c>
      <c r="L119" t="s">
        <v>55</v>
      </c>
      <c r="M119">
        <v>10</v>
      </c>
      <c r="O119">
        <v>40</v>
      </c>
      <c r="P119" t="s">
        <v>77</v>
      </c>
      <c r="Q119">
        <v>1</v>
      </c>
      <c r="R119" t="s">
        <v>216</v>
      </c>
      <c r="S119" t="s">
        <v>217</v>
      </c>
      <c r="T119" t="s">
        <v>218</v>
      </c>
      <c r="U119" t="s">
        <v>122</v>
      </c>
      <c r="W119">
        <v>96</v>
      </c>
      <c r="X119" t="s">
        <v>79</v>
      </c>
      <c r="Y119">
        <v>4</v>
      </c>
      <c r="Z119" t="s">
        <v>81</v>
      </c>
      <c r="AA119" t="s">
        <v>81</v>
      </c>
      <c r="AB119" t="s">
        <v>114</v>
      </c>
      <c r="AD119">
        <f t="shared" si="17"/>
        <v>40</v>
      </c>
      <c r="AG119" t="s">
        <v>121</v>
      </c>
      <c r="AH119">
        <v>40000</v>
      </c>
      <c r="AK119" t="s">
        <v>122</v>
      </c>
      <c r="AL119">
        <v>50</v>
      </c>
      <c r="AM119" t="str">
        <f t="shared" si="15"/>
        <v>Significant</v>
      </c>
      <c r="AN119" t="str">
        <f t="shared" si="16"/>
        <v>Low</v>
      </c>
      <c r="AQ119" t="s">
        <v>77</v>
      </c>
      <c r="AT119" t="s">
        <v>68</v>
      </c>
      <c r="AU119" t="s">
        <v>68</v>
      </c>
    </row>
    <row r="120" spans="1:47">
      <c r="A120" t="s">
        <v>213</v>
      </c>
      <c r="B120">
        <v>1984</v>
      </c>
      <c r="C120" t="s">
        <v>71</v>
      </c>
      <c r="D120" s="3" t="s">
        <v>72</v>
      </c>
      <c r="E120">
        <v>7778509</v>
      </c>
      <c r="F120" t="s">
        <v>214</v>
      </c>
      <c r="G120" t="s">
        <v>215</v>
      </c>
      <c r="H120" t="s">
        <v>51</v>
      </c>
      <c r="I120" t="s">
        <v>52</v>
      </c>
      <c r="J120" s="3" t="s">
        <v>119</v>
      </c>
      <c r="K120" t="s">
        <v>75</v>
      </c>
      <c r="L120" t="s">
        <v>55</v>
      </c>
      <c r="M120">
        <v>15</v>
      </c>
      <c r="O120">
        <v>5</v>
      </c>
      <c r="P120" t="s">
        <v>77</v>
      </c>
      <c r="Q120">
        <v>1</v>
      </c>
      <c r="R120" t="s">
        <v>216</v>
      </c>
      <c r="S120" t="s">
        <v>217</v>
      </c>
      <c r="T120" t="s">
        <v>218</v>
      </c>
      <c r="U120" t="s">
        <v>122</v>
      </c>
      <c r="W120">
        <v>96</v>
      </c>
      <c r="X120" t="s">
        <v>79</v>
      </c>
      <c r="Y120">
        <v>4</v>
      </c>
      <c r="Z120" t="s">
        <v>81</v>
      </c>
      <c r="AA120" t="s">
        <v>81</v>
      </c>
      <c r="AB120" t="s">
        <v>114</v>
      </c>
      <c r="AD120">
        <f t="shared" si="17"/>
        <v>7.5</v>
      </c>
      <c r="AG120" t="s">
        <v>121</v>
      </c>
      <c r="AH120">
        <v>7500</v>
      </c>
      <c r="AK120" t="s">
        <v>122</v>
      </c>
      <c r="AL120">
        <v>50</v>
      </c>
      <c r="AM120" t="str">
        <f t="shared" si="15"/>
        <v>Significant</v>
      </c>
      <c r="AN120" t="str">
        <f t="shared" si="16"/>
        <v>Low</v>
      </c>
      <c r="AQ120" t="s">
        <v>77</v>
      </c>
      <c r="AT120" t="s">
        <v>68</v>
      </c>
      <c r="AU120" t="s">
        <v>68</v>
      </c>
    </row>
    <row r="121" spans="1:47">
      <c r="A121" t="s">
        <v>213</v>
      </c>
      <c r="B121">
        <v>1984</v>
      </c>
      <c r="C121" t="s">
        <v>71</v>
      </c>
      <c r="D121" s="3" t="s">
        <v>72</v>
      </c>
      <c r="E121">
        <v>7778509</v>
      </c>
      <c r="F121" t="s">
        <v>214</v>
      </c>
      <c r="G121" t="s">
        <v>215</v>
      </c>
      <c r="H121" t="s">
        <v>51</v>
      </c>
      <c r="I121" t="s">
        <v>52</v>
      </c>
      <c r="J121" s="3" t="s">
        <v>119</v>
      </c>
      <c r="K121" t="s">
        <v>75</v>
      </c>
      <c r="L121" t="s">
        <v>55</v>
      </c>
      <c r="M121">
        <v>15</v>
      </c>
      <c r="O121">
        <v>10</v>
      </c>
      <c r="P121" t="s">
        <v>77</v>
      </c>
      <c r="Q121">
        <v>1</v>
      </c>
      <c r="R121" t="s">
        <v>216</v>
      </c>
      <c r="S121" t="s">
        <v>217</v>
      </c>
      <c r="T121" t="s">
        <v>218</v>
      </c>
      <c r="U121" t="s">
        <v>122</v>
      </c>
      <c r="W121">
        <v>96</v>
      </c>
      <c r="X121" t="s">
        <v>79</v>
      </c>
      <c r="Y121">
        <v>4</v>
      </c>
      <c r="Z121" t="s">
        <v>81</v>
      </c>
      <c r="AA121" t="s">
        <v>81</v>
      </c>
      <c r="AB121" t="s">
        <v>114</v>
      </c>
      <c r="AD121">
        <f t="shared" si="17"/>
        <v>9.5</v>
      </c>
      <c r="AG121" t="s">
        <v>121</v>
      </c>
      <c r="AH121">
        <v>9500</v>
      </c>
      <c r="AK121" t="s">
        <v>122</v>
      </c>
      <c r="AL121">
        <v>50</v>
      </c>
      <c r="AM121" t="str">
        <f t="shared" si="15"/>
        <v>Significant</v>
      </c>
      <c r="AN121" t="str">
        <f t="shared" si="16"/>
        <v>Low</v>
      </c>
      <c r="AQ121" t="s">
        <v>77</v>
      </c>
      <c r="AT121" t="s">
        <v>68</v>
      </c>
      <c r="AU121" t="s">
        <v>68</v>
      </c>
    </row>
    <row r="122" spans="1:47">
      <c r="A122" t="s">
        <v>213</v>
      </c>
      <c r="B122">
        <v>1984</v>
      </c>
      <c r="C122" t="s">
        <v>71</v>
      </c>
      <c r="D122" s="3" t="s">
        <v>72</v>
      </c>
      <c r="E122">
        <v>7778509</v>
      </c>
      <c r="F122" t="s">
        <v>214</v>
      </c>
      <c r="G122" t="s">
        <v>215</v>
      </c>
      <c r="H122" t="s">
        <v>51</v>
      </c>
      <c r="I122" t="s">
        <v>52</v>
      </c>
      <c r="J122" s="3" t="s">
        <v>119</v>
      </c>
      <c r="K122" t="s">
        <v>75</v>
      </c>
      <c r="L122" t="s">
        <v>55</v>
      </c>
      <c r="M122">
        <v>15</v>
      </c>
      <c r="O122">
        <v>15</v>
      </c>
      <c r="P122" t="s">
        <v>77</v>
      </c>
      <c r="Q122">
        <v>1</v>
      </c>
      <c r="R122" t="s">
        <v>216</v>
      </c>
      <c r="S122" t="s">
        <v>217</v>
      </c>
      <c r="T122" t="s">
        <v>218</v>
      </c>
      <c r="U122" t="s">
        <v>122</v>
      </c>
      <c r="W122">
        <v>96</v>
      </c>
      <c r="X122" t="s">
        <v>79</v>
      </c>
      <c r="Y122">
        <v>4</v>
      </c>
      <c r="Z122" t="s">
        <v>81</v>
      </c>
      <c r="AA122" t="s">
        <v>81</v>
      </c>
      <c r="AB122" t="s">
        <v>114</v>
      </c>
      <c r="AD122">
        <f t="shared" si="17"/>
        <v>8.5</v>
      </c>
      <c r="AG122" t="s">
        <v>121</v>
      </c>
      <c r="AH122">
        <v>8500</v>
      </c>
      <c r="AK122" t="s">
        <v>122</v>
      </c>
      <c r="AL122">
        <v>50</v>
      </c>
      <c r="AM122" t="str">
        <f t="shared" si="15"/>
        <v>Significant</v>
      </c>
      <c r="AN122" t="str">
        <f t="shared" si="16"/>
        <v>Low</v>
      </c>
      <c r="AQ122" t="s">
        <v>77</v>
      </c>
      <c r="AT122" t="s">
        <v>68</v>
      </c>
      <c r="AU122" t="s">
        <v>68</v>
      </c>
    </row>
    <row r="123" spans="1:47">
      <c r="A123" t="s">
        <v>213</v>
      </c>
      <c r="B123">
        <v>1984</v>
      </c>
      <c r="C123" t="s">
        <v>71</v>
      </c>
      <c r="D123" s="3" t="s">
        <v>72</v>
      </c>
      <c r="E123">
        <v>7778509</v>
      </c>
      <c r="F123" t="s">
        <v>214</v>
      </c>
      <c r="G123" t="s">
        <v>215</v>
      </c>
      <c r="H123" t="s">
        <v>51</v>
      </c>
      <c r="I123" t="s">
        <v>52</v>
      </c>
      <c r="J123" s="3" t="s">
        <v>119</v>
      </c>
      <c r="K123" t="s">
        <v>75</v>
      </c>
      <c r="L123" t="s">
        <v>55</v>
      </c>
      <c r="M123">
        <v>15</v>
      </c>
      <c r="O123">
        <v>20</v>
      </c>
      <c r="P123" t="s">
        <v>77</v>
      </c>
      <c r="Q123">
        <v>1</v>
      </c>
      <c r="R123" t="s">
        <v>216</v>
      </c>
      <c r="S123" t="s">
        <v>217</v>
      </c>
      <c r="T123" t="s">
        <v>218</v>
      </c>
      <c r="U123" t="s">
        <v>122</v>
      </c>
      <c r="W123">
        <v>96</v>
      </c>
      <c r="X123" t="s">
        <v>79</v>
      </c>
      <c r="Y123">
        <v>4</v>
      </c>
      <c r="Z123" t="s">
        <v>81</v>
      </c>
      <c r="AA123" t="s">
        <v>81</v>
      </c>
      <c r="AB123" t="s">
        <v>114</v>
      </c>
      <c r="AD123">
        <f t="shared" si="17"/>
        <v>12</v>
      </c>
      <c r="AG123" t="s">
        <v>121</v>
      </c>
      <c r="AH123">
        <v>12000</v>
      </c>
      <c r="AK123" t="s">
        <v>122</v>
      </c>
      <c r="AL123">
        <v>50</v>
      </c>
      <c r="AM123" t="str">
        <f t="shared" si="15"/>
        <v>Significant</v>
      </c>
      <c r="AN123" t="str">
        <f t="shared" si="16"/>
        <v>Low</v>
      </c>
      <c r="AQ123" t="s">
        <v>77</v>
      </c>
      <c r="AT123" t="s">
        <v>68</v>
      </c>
      <c r="AU123" t="s">
        <v>68</v>
      </c>
    </row>
    <row r="124" spans="1:47">
      <c r="A124" t="s">
        <v>213</v>
      </c>
      <c r="B124">
        <v>1984</v>
      </c>
      <c r="C124" t="s">
        <v>71</v>
      </c>
      <c r="D124" s="3" t="s">
        <v>72</v>
      </c>
      <c r="E124">
        <v>7778509</v>
      </c>
      <c r="F124" t="s">
        <v>214</v>
      </c>
      <c r="G124" t="s">
        <v>215</v>
      </c>
      <c r="H124" t="s">
        <v>51</v>
      </c>
      <c r="I124" t="s">
        <v>52</v>
      </c>
      <c r="J124" s="3" t="s">
        <v>119</v>
      </c>
      <c r="K124" t="s">
        <v>75</v>
      </c>
      <c r="L124" t="s">
        <v>55</v>
      </c>
      <c r="M124">
        <v>15</v>
      </c>
      <c r="O124">
        <v>25</v>
      </c>
      <c r="P124" t="s">
        <v>77</v>
      </c>
      <c r="Q124">
        <v>1</v>
      </c>
      <c r="R124" t="s">
        <v>216</v>
      </c>
      <c r="S124" t="s">
        <v>217</v>
      </c>
      <c r="T124" t="s">
        <v>218</v>
      </c>
      <c r="U124" t="s">
        <v>122</v>
      </c>
      <c r="W124">
        <v>96</v>
      </c>
      <c r="X124" t="s">
        <v>79</v>
      </c>
      <c r="Y124">
        <v>4</v>
      </c>
      <c r="Z124" t="s">
        <v>81</v>
      </c>
      <c r="AA124" t="s">
        <v>81</v>
      </c>
      <c r="AB124" t="s">
        <v>114</v>
      </c>
      <c r="AD124">
        <f t="shared" si="17"/>
        <v>12</v>
      </c>
      <c r="AG124" t="s">
        <v>121</v>
      </c>
      <c r="AH124">
        <v>12000</v>
      </c>
      <c r="AK124" t="s">
        <v>122</v>
      </c>
      <c r="AL124">
        <v>50</v>
      </c>
      <c r="AM124" t="str">
        <f t="shared" si="15"/>
        <v>Significant</v>
      </c>
      <c r="AN124" t="str">
        <f t="shared" si="16"/>
        <v>Low</v>
      </c>
      <c r="AQ124" t="s">
        <v>77</v>
      </c>
      <c r="AT124" t="s">
        <v>68</v>
      </c>
      <c r="AU124" t="s">
        <v>68</v>
      </c>
    </row>
    <row r="125" spans="1:47">
      <c r="A125" t="s">
        <v>213</v>
      </c>
      <c r="B125">
        <v>1984</v>
      </c>
      <c r="C125" t="s">
        <v>71</v>
      </c>
      <c r="D125" s="3" t="s">
        <v>72</v>
      </c>
      <c r="E125">
        <v>7778509</v>
      </c>
      <c r="F125" t="s">
        <v>214</v>
      </c>
      <c r="G125" t="s">
        <v>215</v>
      </c>
      <c r="H125" t="s">
        <v>51</v>
      </c>
      <c r="I125" t="s">
        <v>52</v>
      </c>
      <c r="J125" s="3" t="s">
        <v>119</v>
      </c>
      <c r="K125" t="s">
        <v>75</v>
      </c>
      <c r="L125" t="s">
        <v>55</v>
      </c>
      <c r="M125">
        <v>15</v>
      </c>
      <c r="O125">
        <v>30</v>
      </c>
      <c r="P125" t="s">
        <v>77</v>
      </c>
      <c r="Q125">
        <v>1</v>
      </c>
      <c r="R125" t="s">
        <v>216</v>
      </c>
      <c r="S125" t="s">
        <v>217</v>
      </c>
      <c r="T125" t="s">
        <v>218</v>
      </c>
      <c r="U125" t="s">
        <v>122</v>
      </c>
      <c r="W125">
        <v>96</v>
      </c>
      <c r="X125" t="s">
        <v>79</v>
      </c>
      <c r="Y125">
        <v>4</v>
      </c>
      <c r="Z125" t="s">
        <v>81</v>
      </c>
      <c r="AA125" t="s">
        <v>81</v>
      </c>
      <c r="AB125" t="s">
        <v>114</v>
      </c>
      <c r="AD125">
        <f t="shared" si="17"/>
        <v>7.5</v>
      </c>
      <c r="AG125" t="s">
        <v>121</v>
      </c>
      <c r="AH125">
        <v>7500</v>
      </c>
      <c r="AK125" t="s">
        <v>122</v>
      </c>
      <c r="AL125">
        <v>50</v>
      </c>
      <c r="AM125" t="str">
        <f t="shared" si="15"/>
        <v>Significant</v>
      </c>
      <c r="AN125" t="str">
        <f t="shared" si="16"/>
        <v>Low</v>
      </c>
      <c r="AQ125" t="s">
        <v>77</v>
      </c>
      <c r="AT125" t="s">
        <v>68</v>
      </c>
      <c r="AU125" t="s">
        <v>68</v>
      </c>
    </row>
    <row r="126" spans="1:47">
      <c r="A126" t="s">
        <v>213</v>
      </c>
      <c r="B126">
        <v>1984</v>
      </c>
      <c r="C126" t="s">
        <v>71</v>
      </c>
      <c r="D126" s="3" t="s">
        <v>72</v>
      </c>
      <c r="E126">
        <v>7778509</v>
      </c>
      <c r="F126" t="s">
        <v>214</v>
      </c>
      <c r="G126" t="s">
        <v>215</v>
      </c>
      <c r="H126" t="s">
        <v>51</v>
      </c>
      <c r="I126" t="s">
        <v>52</v>
      </c>
      <c r="J126" s="3" t="s">
        <v>119</v>
      </c>
      <c r="K126" t="s">
        <v>75</v>
      </c>
      <c r="L126" t="s">
        <v>55</v>
      </c>
      <c r="M126">
        <v>15</v>
      </c>
      <c r="O126">
        <v>35</v>
      </c>
      <c r="P126" t="s">
        <v>77</v>
      </c>
      <c r="Q126">
        <v>1</v>
      </c>
      <c r="R126" t="s">
        <v>216</v>
      </c>
      <c r="S126" t="s">
        <v>217</v>
      </c>
      <c r="T126" t="s">
        <v>218</v>
      </c>
      <c r="U126" t="s">
        <v>122</v>
      </c>
      <c r="W126">
        <v>96</v>
      </c>
      <c r="X126" t="s">
        <v>79</v>
      </c>
      <c r="Y126">
        <v>4</v>
      </c>
      <c r="Z126" t="s">
        <v>81</v>
      </c>
      <c r="AA126" t="s">
        <v>81</v>
      </c>
      <c r="AB126" t="s">
        <v>114</v>
      </c>
      <c r="AD126">
        <f t="shared" si="17"/>
        <v>22</v>
      </c>
      <c r="AG126" t="s">
        <v>121</v>
      </c>
      <c r="AH126">
        <v>22000</v>
      </c>
      <c r="AK126" t="s">
        <v>122</v>
      </c>
      <c r="AL126">
        <v>50</v>
      </c>
      <c r="AM126" t="str">
        <f t="shared" si="15"/>
        <v>Significant</v>
      </c>
      <c r="AN126" t="str">
        <f t="shared" si="16"/>
        <v>Low</v>
      </c>
      <c r="AQ126" t="s">
        <v>77</v>
      </c>
      <c r="AT126" t="s">
        <v>68</v>
      </c>
      <c r="AU126" t="s">
        <v>68</v>
      </c>
    </row>
    <row r="127" spans="1:47">
      <c r="A127" t="s">
        <v>213</v>
      </c>
      <c r="B127">
        <v>1984</v>
      </c>
      <c r="C127" t="s">
        <v>71</v>
      </c>
      <c r="D127" s="3" t="s">
        <v>72</v>
      </c>
      <c r="E127">
        <v>7778509</v>
      </c>
      <c r="F127" t="s">
        <v>214</v>
      </c>
      <c r="G127" t="s">
        <v>215</v>
      </c>
      <c r="H127" t="s">
        <v>51</v>
      </c>
      <c r="I127" t="s">
        <v>52</v>
      </c>
      <c r="J127" s="3" t="s">
        <v>119</v>
      </c>
      <c r="K127" t="s">
        <v>75</v>
      </c>
      <c r="L127" t="s">
        <v>55</v>
      </c>
      <c r="M127">
        <v>15</v>
      </c>
      <c r="O127">
        <v>40</v>
      </c>
      <c r="P127" t="s">
        <v>77</v>
      </c>
      <c r="Q127">
        <v>1</v>
      </c>
      <c r="R127" t="s">
        <v>216</v>
      </c>
      <c r="S127" t="s">
        <v>217</v>
      </c>
      <c r="T127" t="s">
        <v>218</v>
      </c>
      <c r="U127" t="s">
        <v>122</v>
      </c>
      <c r="W127">
        <v>96</v>
      </c>
      <c r="X127" t="s">
        <v>79</v>
      </c>
      <c r="Y127">
        <v>4</v>
      </c>
      <c r="Z127" t="s">
        <v>81</v>
      </c>
      <c r="AA127" t="s">
        <v>81</v>
      </c>
      <c r="AB127" t="s">
        <v>114</v>
      </c>
      <c r="AD127">
        <f t="shared" si="17"/>
        <v>16</v>
      </c>
      <c r="AG127" t="s">
        <v>121</v>
      </c>
      <c r="AH127">
        <v>16000</v>
      </c>
      <c r="AK127" t="s">
        <v>122</v>
      </c>
      <c r="AL127">
        <v>50</v>
      </c>
      <c r="AM127" t="str">
        <f t="shared" si="15"/>
        <v>Significant</v>
      </c>
      <c r="AN127" t="str">
        <f t="shared" si="16"/>
        <v>Low</v>
      </c>
      <c r="AQ127" t="s">
        <v>77</v>
      </c>
      <c r="AT127" t="s">
        <v>68</v>
      </c>
      <c r="AU127" t="s">
        <v>68</v>
      </c>
    </row>
    <row r="128" spans="1:47">
      <c r="A128" t="s">
        <v>213</v>
      </c>
      <c r="B128">
        <v>1984</v>
      </c>
      <c r="C128" t="s">
        <v>71</v>
      </c>
      <c r="D128" s="3" t="s">
        <v>72</v>
      </c>
      <c r="E128">
        <v>7778509</v>
      </c>
      <c r="F128" t="s">
        <v>214</v>
      </c>
      <c r="G128" t="s">
        <v>215</v>
      </c>
      <c r="H128" t="s">
        <v>51</v>
      </c>
      <c r="I128" t="s">
        <v>52</v>
      </c>
      <c r="J128" s="3" t="s">
        <v>119</v>
      </c>
      <c r="K128" t="s">
        <v>75</v>
      </c>
      <c r="L128" t="s">
        <v>55</v>
      </c>
      <c r="M128">
        <v>5</v>
      </c>
      <c r="O128">
        <v>5</v>
      </c>
      <c r="P128" t="s">
        <v>77</v>
      </c>
      <c r="Q128">
        <v>1</v>
      </c>
      <c r="R128" t="s">
        <v>216</v>
      </c>
      <c r="S128" t="s">
        <v>217</v>
      </c>
      <c r="T128" t="s">
        <v>218</v>
      </c>
      <c r="U128" t="s">
        <v>122</v>
      </c>
      <c r="W128">
        <v>192</v>
      </c>
      <c r="X128" t="s">
        <v>79</v>
      </c>
      <c r="Y128">
        <v>8</v>
      </c>
      <c r="Z128" t="s">
        <v>81</v>
      </c>
      <c r="AA128" t="s">
        <v>81</v>
      </c>
      <c r="AB128" t="s">
        <v>114</v>
      </c>
      <c r="AD128">
        <f t="shared" si="17"/>
        <v>15</v>
      </c>
      <c r="AG128" t="s">
        <v>121</v>
      </c>
      <c r="AH128">
        <v>15000</v>
      </c>
      <c r="AK128" t="s">
        <v>122</v>
      </c>
      <c r="AL128">
        <v>50</v>
      </c>
      <c r="AM128" t="str">
        <f t="shared" si="15"/>
        <v>Significant</v>
      </c>
      <c r="AN128" t="str">
        <f t="shared" si="16"/>
        <v>Low</v>
      </c>
      <c r="AQ128" t="s">
        <v>77</v>
      </c>
      <c r="AT128" t="s">
        <v>68</v>
      </c>
      <c r="AU128" t="s">
        <v>68</v>
      </c>
    </row>
    <row r="129" spans="1:47">
      <c r="A129" t="s">
        <v>213</v>
      </c>
      <c r="B129">
        <v>1984</v>
      </c>
      <c r="C129" t="s">
        <v>71</v>
      </c>
      <c r="D129" s="3" t="s">
        <v>72</v>
      </c>
      <c r="E129">
        <v>7778509</v>
      </c>
      <c r="F129" t="s">
        <v>214</v>
      </c>
      <c r="G129" t="s">
        <v>215</v>
      </c>
      <c r="H129" t="s">
        <v>51</v>
      </c>
      <c r="I129" t="s">
        <v>52</v>
      </c>
      <c r="J129" s="3" t="s">
        <v>119</v>
      </c>
      <c r="K129" t="s">
        <v>75</v>
      </c>
      <c r="L129" t="s">
        <v>55</v>
      </c>
      <c r="M129">
        <v>5</v>
      </c>
      <c r="O129">
        <v>10</v>
      </c>
      <c r="P129" t="s">
        <v>77</v>
      </c>
      <c r="Q129">
        <v>1</v>
      </c>
      <c r="R129" t="s">
        <v>216</v>
      </c>
      <c r="S129" t="s">
        <v>217</v>
      </c>
      <c r="T129" t="s">
        <v>218</v>
      </c>
      <c r="U129" t="s">
        <v>122</v>
      </c>
      <c r="W129">
        <v>192</v>
      </c>
      <c r="X129" t="s">
        <v>79</v>
      </c>
      <c r="Y129">
        <v>8</v>
      </c>
      <c r="Z129" t="s">
        <v>81</v>
      </c>
      <c r="AA129" t="s">
        <v>81</v>
      </c>
      <c r="AB129" t="s">
        <v>114</v>
      </c>
      <c r="AD129">
        <f t="shared" si="17"/>
        <v>18</v>
      </c>
      <c r="AG129" t="s">
        <v>121</v>
      </c>
      <c r="AH129">
        <v>18000</v>
      </c>
      <c r="AK129" t="s">
        <v>122</v>
      </c>
      <c r="AL129">
        <v>50</v>
      </c>
      <c r="AM129" t="str">
        <f t="shared" si="15"/>
        <v>Significant</v>
      </c>
      <c r="AN129" t="str">
        <f t="shared" si="16"/>
        <v>Low</v>
      </c>
      <c r="AQ129" t="s">
        <v>77</v>
      </c>
      <c r="AT129" t="s">
        <v>68</v>
      </c>
      <c r="AU129" t="s">
        <v>68</v>
      </c>
    </row>
    <row r="130" spans="1:47">
      <c r="A130" t="s">
        <v>213</v>
      </c>
      <c r="B130">
        <v>1984</v>
      </c>
      <c r="C130" t="s">
        <v>71</v>
      </c>
      <c r="D130" s="3" t="s">
        <v>72</v>
      </c>
      <c r="E130">
        <v>7778509</v>
      </c>
      <c r="F130" t="s">
        <v>214</v>
      </c>
      <c r="G130" t="s">
        <v>215</v>
      </c>
      <c r="H130" t="s">
        <v>51</v>
      </c>
      <c r="I130" t="s">
        <v>52</v>
      </c>
      <c r="J130" s="3" t="s">
        <v>119</v>
      </c>
      <c r="K130" t="s">
        <v>75</v>
      </c>
      <c r="L130" t="s">
        <v>55</v>
      </c>
      <c r="M130">
        <v>5</v>
      </c>
      <c r="O130">
        <v>15</v>
      </c>
      <c r="P130" t="s">
        <v>77</v>
      </c>
      <c r="Q130">
        <v>1</v>
      </c>
      <c r="R130" t="s">
        <v>216</v>
      </c>
      <c r="S130" t="s">
        <v>217</v>
      </c>
      <c r="T130" t="s">
        <v>218</v>
      </c>
      <c r="U130" t="s">
        <v>122</v>
      </c>
      <c r="W130">
        <v>192</v>
      </c>
      <c r="X130" t="s">
        <v>79</v>
      </c>
      <c r="Y130">
        <v>8</v>
      </c>
      <c r="Z130" t="s">
        <v>81</v>
      </c>
      <c r="AA130" t="s">
        <v>81</v>
      </c>
      <c r="AB130" t="s">
        <v>114</v>
      </c>
      <c r="AD130">
        <f t="shared" si="17"/>
        <v>19</v>
      </c>
      <c r="AG130" t="s">
        <v>121</v>
      </c>
      <c r="AH130">
        <v>19000</v>
      </c>
      <c r="AK130" t="s">
        <v>122</v>
      </c>
      <c r="AL130">
        <v>50</v>
      </c>
      <c r="AM130" t="str">
        <f t="shared" si="15"/>
        <v>Significant</v>
      </c>
      <c r="AN130" t="str">
        <f t="shared" si="16"/>
        <v>Low</v>
      </c>
      <c r="AQ130" t="s">
        <v>77</v>
      </c>
      <c r="AT130" t="s">
        <v>68</v>
      </c>
      <c r="AU130" t="s">
        <v>68</v>
      </c>
    </row>
    <row r="131" spans="1:47">
      <c r="A131" t="s">
        <v>213</v>
      </c>
      <c r="B131">
        <v>1984</v>
      </c>
      <c r="C131" t="s">
        <v>71</v>
      </c>
      <c r="D131" s="3" t="s">
        <v>72</v>
      </c>
      <c r="E131">
        <v>7778509</v>
      </c>
      <c r="F131" t="s">
        <v>214</v>
      </c>
      <c r="G131" t="s">
        <v>215</v>
      </c>
      <c r="H131" t="s">
        <v>51</v>
      </c>
      <c r="I131" t="s">
        <v>52</v>
      </c>
      <c r="J131" s="3" t="s">
        <v>119</v>
      </c>
      <c r="K131" t="s">
        <v>75</v>
      </c>
      <c r="L131" t="s">
        <v>55</v>
      </c>
      <c r="M131">
        <v>5</v>
      </c>
      <c r="O131">
        <v>20</v>
      </c>
      <c r="P131" t="s">
        <v>77</v>
      </c>
      <c r="Q131">
        <v>1</v>
      </c>
      <c r="R131" t="s">
        <v>216</v>
      </c>
      <c r="S131" t="s">
        <v>217</v>
      </c>
      <c r="T131" t="s">
        <v>218</v>
      </c>
      <c r="U131" t="s">
        <v>122</v>
      </c>
      <c r="W131">
        <v>192</v>
      </c>
      <c r="X131" t="s">
        <v>79</v>
      </c>
      <c r="Y131">
        <v>8</v>
      </c>
      <c r="Z131" t="s">
        <v>81</v>
      </c>
      <c r="AA131" t="s">
        <v>81</v>
      </c>
      <c r="AB131" t="s">
        <v>114</v>
      </c>
      <c r="AD131">
        <f t="shared" si="17"/>
        <v>17</v>
      </c>
      <c r="AG131" t="s">
        <v>121</v>
      </c>
      <c r="AH131">
        <v>17000</v>
      </c>
      <c r="AK131" t="s">
        <v>122</v>
      </c>
      <c r="AL131">
        <v>50</v>
      </c>
      <c r="AM131" t="str">
        <f t="shared" si="15"/>
        <v>Significant</v>
      </c>
      <c r="AN131" t="str">
        <f t="shared" si="16"/>
        <v>Low</v>
      </c>
      <c r="AQ131" t="s">
        <v>77</v>
      </c>
      <c r="AT131" t="s">
        <v>68</v>
      </c>
      <c r="AU131" t="s">
        <v>68</v>
      </c>
    </row>
    <row r="132" spans="1:47">
      <c r="A132" t="s">
        <v>213</v>
      </c>
      <c r="B132">
        <v>1984</v>
      </c>
      <c r="C132" t="s">
        <v>71</v>
      </c>
      <c r="D132" s="3" t="s">
        <v>72</v>
      </c>
      <c r="E132">
        <v>7778509</v>
      </c>
      <c r="F132" t="s">
        <v>214</v>
      </c>
      <c r="G132" t="s">
        <v>215</v>
      </c>
      <c r="H132" t="s">
        <v>51</v>
      </c>
      <c r="I132" t="s">
        <v>52</v>
      </c>
      <c r="J132" s="3" t="s">
        <v>119</v>
      </c>
      <c r="K132" t="s">
        <v>75</v>
      </c>
      <c r="L132" t="s">
        <v>55</v>
      </c>
      <c r="M132">
        <v>5</v>
      </c>
      <c r="O132">
        <v>25</v>
      </c>
      <c r="P132" t="s">
        <v>77</v>
      </c>
      <c r="Q132">
        <v>1</v>
      </c>
      <c r="R132" t="s">
        <v>216</v>
      </c>
      <c r="S132" t="s">
        <v>217</v>
      </c>
      <c r="T132" t="s">
        <v>218</v>
      </c>
      <c r="U132" t="s">
        <v>122</v>
      </c>
      <c r="W132">
        <v>192</v>
      </c>
      <c r="X132" t="s">
        <v>79</v>
      </c>
      <c r="Y132">
        <v>8</v>
      </c>
      <c r="Z132" t="s">
        <v>81</v>
      </c>
      <c r="AA132" t="s">
        <v>81</v>
      </c>
      <c r="AB132" t="s">
        <v>114</v>
      </c>
      <c r="AD132">
        <f t="shared" si="17"/>
        <v>26</v>
      </c>
      <c r="AG132" t="s">
        <v>121</v>
      </c>
      <c r="AH132">
        <v>26000</v>
      </c>
      <c r="AK132" t="s">
        <v>122</v>
      </c>
      <c r="AL132">
        <v>50</v>
      </c>
      <c r="AM132" t="str">
        <f t="shared" si="15"/>
        <v>Significant</v>
      </c>
      <c r="AN132" t="str">
        <f t="shared" si="16"/>
        <v>Low</v>
      </c>
      <c r="AQ132" t="s">
        <v>77</v>
      </c>
      <c r="AT132" t="s">
        <v>68</v>
      </c>
      <c r="AU132" t="s">
        <v>68</v>
      </c>
    </row>
    <row r="133" spans="1:47">
      <c r="A133" t="s">
        <v>213</v>
      </c>
      <c r="B133">
        <v>1984</v>
      </c>
      <c r="C133" t="s">
        <v>71</v>
      </c>
      <c r="D133" s="3" t="s">
        <v>72</v>
      </c>
      <c r="E133">
        <v>7778509</v>
      </c>
      <c r="F133" t="s">
        <v>214</v>
      </c>
      <c r="G133" t="s">
        <v>215</v>
      </c>
      <c r="H133" t="s">
        <v>51</v>
      </c>
      <c r="I133" t="s">
        <v>52</v>
      </c>
      <c r="J133" s="3" t="s">
        <v>119</v>
      </c>
      <c r="K133" t="s">
        <v>75</v>
      </c>
      <c r="L133" t="s">
        <v>55</v>
      </c>
      <c r="M133">
        <v>5</v>
      </c>
      <c r="O133">
        <v>30</v>
      </c>
      <c r="P133" t="s">
        <v>77</v>
      </c>
      <c r="Q133">
        <v>1</v>
      </c>
      <c r="R133" t="s">
        <v>216</v>
      </c>
      <c r="S133" t="s">
        <v>217</v>
      </c>
      <c r="T133" t="s">
        <v>218</v>
      </c>
      <c r="U133" t="s">
        <v>122</v>
      </c>
      <c r="W133">
        <v>192</v>
      </c>
      <c r="X133" t="s">
        <v>79</v>
      </c>
      <c r="Y133">
        <v>8</v>
      </c>
      <c r="Z133" t="s">
        <v>81</v>
      </c>
      <c r="AA133" t="s">
        <v>81</v>
      </c>
      <c r="AB133" t="s">
        <v>114</v>
      </c>
      <c r="AD133">
        <f t="shared" si="17"/>
        <v>26</v>
      </c>
      <c r="AG133" t="s">
        <v>121</v>
      </c>
      <c r="AH133">
        <v>26000</v>
      </c>
      <c r="AK133" t="s">
        <v>122</v>
      </c>
      <c r="AL133">
        <v>50</v>
      </c>
      <c r="AM133" t="str">
        <f t="shared" si="15"/>
        <v>Significant</v>
      </c>
      <c r="AN133" t="str">
        <f t="shared" si="16"/>
        <v>Low</v>
      </c>
      <c r="AQ133" t="s">
        <v>77</v>
      </c>
      <c r="AT133" t="s">
        <v>68</v>
      </c>
      <c r="AU133" t="s">
        <v>68</v>
      </c>
    </row>
    <row r="134" spans="1:47">
      <c r="A134" t="s">
        <v>213</v>
      </c>
      <c r="B134">
        <v>1984</v>
      </c>
      <c r="C134" t="s">
        <v>71</v>
      </c>
      <c r="D134" s="3" t="s">
        <v>72</v>
      </c>
      <c r="E134">
        <v>7778509</v>
      </c>
      <c r="F134" t="s">
        <v>214</v>
      </c>
      <c r="G134" t="s">
        <v>215</v>
      </c>
      <c r="H134" t="s">
        <v>51</v>
      </c>
      <c r="I134" t="s">
        <v>52</v>
      </c>
      <c r="J134" s="3" t="s">
        <v>119</v>
      </c>
      <c r="K134" t="s">
        <v>75</v>
      </c>
      <c r="L134" t="s">
        <v>55</v>
      </c>
      <c r="M134">
        <v>5</v>
      </c>
      <c r="O134">
        <v>35</v>
      </c>
      <c r="P134" t="s">
        <v>77</v>
      </c>
      <c r="Q134">
        <v>1</v>
      </c>
      <c r="R134" t="s">
        <v>216</v>
      </c>
      <c r="S134" t="s">
        <v>217</v>
      </c>
      <c r="T134" t="s">
        <v>218</v>
      </c>
      <c r="U134" t="s">
        <v>122</v>
      </c>
      <c r="W134">
        <v>192</v>
      </c>
      <c r="X134" t="s">
        <v>79</v>
      </c>
      <c r="Y134">
        <v>8</v>
      </c>
      <c r="Z134" t="s">
        <v>81</v>
      </c>
      <c r="AA134" t="s">
        <v>81</v>
      </c>
      <c r="AB134" t="s">
        <v>114</v>
      </c>
      <c r="AD134">
        <f t="shared" si="17"/>
        <v>27</v>
      </c>
      <c r="AG134" t="s">
        <v>121</v>
      </c>
      <c r="AH134">
        <v>27000</v>
      </c>
      <c r="AK134" t="s">
        <v>122</v>
      </c>
      <c r="AL134">
        <v>50</v>
      </c>
      <c r="AM134" t="str">
        <f t="shared" si="15"/>
        <v>Significant</v>
      </c>
      <c r="AN134" t="str">
        <f t="shared" si="16"/>
        <v>Low</v>
      </c>
      <c r="AQ134" t="s">
        <v>77</v>
      </c>
      <c r="AT134" t="s">
        <v>68</v>
      </c>
      <c r="AU134" t="s">
        <v>68</v>
      </c>
    </row>
    <row r="135" spans="1:47">
      <c r="A135" t="s">
        <v>213</v>
      </c>
      <c r="B135">
        <v>1984</v>
      </c>
      <c r="C135" t="s">
        <v>71</v>
      </c>
      <c r="D135" s="3" t="s">
        <v>72</v>
      </c>
      <c r="E135">
        <v>7778509</v>
      </c>
      <c r="F135" t="s">
        <v>214</v>
      </c>
      <c r="G135" t="s">
        <v>215</v>
      </c>
      <c r="H135" t="s">
        <v>51</v>
      </c>
      <c r="I135" t="s">
        <v>52</v>
      </c>
      <c r="J135" s="3" t="s">
        <v>119</v>
      </c>
      <c r="K135" t="s">
        <v>75</v>
      </c>
      <c r="L135" t="s">
        <v>55</v>
      </c>
      <c r="M135">
        <v>5</v>
      </c>
      <c r="O135">
        <v>40</v>
      </c>
      <c r="P135" t="s">
        <v>77</v>
      </c>
      <c r="Q135">
        <v>1</v>
      </c>
      <c r="R135" t="s">
        <v>216</v>
      </c>
      <c r="S135" t="s">
        <v>217</v>
      </c>
      <c r="T135" t="s">
        <v>218</v>
      </c>
      <c r="U135" t="s">
        <v>122</v>
      </c>
      <c r="W135">
        <v>192</v>
      </c>
      <c r="X135" t="s">
        <v>79</v>
      </c>
      <c r="Y135">
        <v>8</v>
      </c>
      <c r="Z135" t="s">
        <v>81</v>
      </c>
      <c r="AA135" t="s">
        <v>81</v>
      </c>
      <c r="AB135" t="s">
        <v>114</v>
      </c>
      <c r="AD135">
        <f t="shared" si="17"/>
        <v>26</v>
      </c>
      <c r="AG135" t="s">
        <v>121</v>
      </c>
      <c r="AH135">
        <v>26000</v>
      </c>
      <c r="AK135" t="s">
        <v>122</v>
      </c>
      <c r="AL135">
        <v>50</v>
      </c>
      <c r="AM135" t="str">
        <f t="shared" si="15"/>
        <v>Significant</v>
      </c>
      <c r="AN135" t="str">
        <f t="shared" si="16"/>
        <v>Low</v>
      </c>
      <c r="AQ135" t="s">
        <v>77</v>
      </c>
      <c r="AT135" t="s">
        <v>68</v>
      </c>
      <c r="AU135" t="s">
        <v>68</v>
      </c>
    </row>
    <row r="136" spans="1:47">
      <c r="A136" t="s">
        <v>213</v>
      </c>
      <c r="B136">
        <v>1984</v>
      </c>
      <c r="C136" t="s">
        <v>71</v>
      </c>
      <c r="D136" s="3" t="s">
        <v>72</v>
      </c>
      <c r="E136">
        <v>7778509</v>
      </c>
      <c r="F136" t="s">
        <v>214</v>
      </c>
      <c r="G136" t="s">
        <v>215</v>
      </c>
      <c r="H136" t="s">
        <v>51</v>
      </c>
      <c r="I136" t="s">
        <v>52</v>
      </c>
      <c r="J136" s="3" t="s">
        <v>119</v>
      </c>
      <c r="K136" t="s">
        <v>75</v>
      </c>
      <c r="L136" t="s">
        <v>55</v>
      </c>
      <c r="M136">
        <v>10</v>
      </c>
      <c r="O136">
        <v>5</v>
      </c>
      <c r="P136" t="s">
        <v>77</v>
      </c>
      <c r="Q136">
        <v>1</v>
      </c>
      <c r="R136" t="s">
        <v>216</v>
      </c>
      <c r="S136" t="s">
        <v>217</v>
      </c>
      <c r="T136" t="s">
        <v>218</v>
      </c>
      <c r="U136" t="s">
        <v>122</v>
      </c>
      <c r="W136">
        <v>192</v>
      </c>
      <c r="X136" t="s">
        <v>79</v>
      </c>
      <c r="Y136">
        <v>8</v>
      </c>
      <c r="Z136" t="s">
        <v>81</v>
      </c>
      <c r="AA136" t="s">
        <v>81</v>
      </c>
      <c r="AB136" t="s">
        <v>114</v>
      </c>
      <c r="AD136">
        <f t="shared" si="17"/>
        <v>2.9</v>
      </c>
      <c r="AG136" t="s">
        <v>121</v>
      </c>
      <c r="AH136">
        <v>2900</v>
      </c>
      <c r="AK136" t="s">
        <v>122</v>
      </c>
      <c r="AL136">
        <v>50</v>
      </c>
      <c r="AM136" t="str">
        <f t="shared" si="15"/>
        <v>Significant</v>
      </c>
      <c r="AN136" t="str">
        <f t="shared" si="16"/>
        <v>Low</v>
      </c>
      <c r="AQ136" t="s">
        <v>77</v>
      </c>
      <c r="AT136" t="s">
        <v>68</v>
      </c>
      <c r="AU136" t="s">
        <v>68</v>
      </c>
    </row>
    <row r="137" spans="1:47">
      <c r="A137" t="s">
        <v>213</v>
      </c>
      <c r="B137">
        <v>1984</v>
      </c>
      <c r="C137" t="s">
        <v>71</v>
      </c>
      <c r="D137" s="3" t="s">
        <v>72</v>
      </c>
      <c r="E137">
        <v>7778509</v>
      </c>
      <c r="F137" t="s">
        <v>214</v>
      </c>
      <c r="G137" t="s">
        <v>215</v>
      </c>
      <c r="H137" t="s">
        <v>51</v>
      </c>
      <c r="I137" t="s">
        <v>52</v>
      </c>
      <c r="J137" s="3" t="s">
        <v>119</v>
      </c>
      <c r="K137" t="s">
        <v>75</v>
      </c>
      <c r="L137" t="s">
        <v>55</v>
      </c>
      <c r="M137">
        <v>10</v>
      </c>
      <c r="O137">
        <v>10</v>
      </c>
      <c r="P137" t="s">
        <v>77</v>
      </c>
      <c r="Q137">
        <v>1</v>
      </c>
      <c r="R137" t="s">
        <v>216</v>
      </c>
      <c r="S137" t="s">
        <v>217</v>
      </c>
      <c r="T137" t="s">
        <v>218</v>
      </c>
      <c r="U137" t="s">
        <v>122</v>
      </c>
      <c r="W137">
        <v>192</v>
      </c>
      <c r="X137" t="s">
        <v>79</v>
      </c>
      <c r="Y137">
        <v>8</v>
      </c>
      <c r="Z137" t="s">
        <v>81</v>
      </c>
      <c r="AA137" t="s">
        <v>81</v>
      </c>
      <c r="AB137" t="s">
        <v>114</v>
      </c>
      <c r="AD137">
        <f t="shared" si="17"/>
        <v>3.5</v>
      </c>
      <c r="AG137" t="s">
        <v>121</v>
      </c>
      <c r="AH137">
        <v>3500</v>
      </c>
      <c r="AK137" t="s">
        <v>122</v>
      </c>
      <c r="AL137">
        <v>50</v>
      </c>
      <c r="AM137" t="str">
        <f t="shared" si="15"/>
        <v>Significant</v>
      </c>
      <c r="AN137" t="str">
        <f t="shared" si="16"/>
        <v>Low</v>
      </c>
      <c r="AQ137" t="s">
        <v>77</v>
      </c>
      <c r="AT137" t="s">
        <v>68</v>
      </c>
      <c r="AU137" t="s">
        <v>68</v>
      </c>
    </row>
    <row r="138" spans="1:47">
      <c r="A138" t="s">
        <v>213</v>
      </c>
      <c r="B138">
        <v>1984</v>
      </c>
      <c r="C138" t="s">
        <v>71</v>
      </c>
      <c r="D138" s="3" t="s">
        <v>72</v>
      </c>
      <c r="E138">
        <v>7778509</v>
      </c>
      <c r="F138" t="s">
        <v>214</v>
      </c>
      <c r="G138" t="s">
        <v>215</v>
      </c>
      <c r="H138" t="s">
        <v>51</v>
      </c>
      <c r="I138" t="s">
        <v>52</v>
      </c>
      <c r="J138" s="3" t="s">
        <v>119</v>
      </c>
      <c r="K138" t="s">
        <v>75</v>
      </c>
      <c r="L138" t="s">
        <v>55</v>
      </c>
      <c r="M138">
        <v>10</v>
      </c>
      <c r="O138">
        <v>15</v>
      </c>
      <c r="P138" t="s">
        <v>77</v>
      </c>
      <c r="Q138">
        <v>1</v>
      </c>
      <c r="R138" t="s">
        <v>216</v>
      </c>
      <c r="S138" t="s">
        <v>217</v>
      </c>
      <c r="T138" t="s">
        <v>218</v>
      </c>
      <c r="U138" t="s">
        <v>122</v>
      </c>
      <c r="W138">
        <v>192</v>
      </c>
      <c r="X138" t="s">
        <v>79</v>
      </c>
      <c r="Y138">
        <v>8</v>
      </c>
      <c r="Z138" t="s">
        <v>81</v>
      </c>
      <c r="AA138" t="s">
        <v>81</v>
      </c>
      <c r="AB138" t="s">
        <v>114</v>
      </c>
      <c r="AD138">
        <f t="shared" si="17"/>
        <v>4</v>
      </c>
      <c r="AG138" t="s">
        <v>121</v>
      </c>
      <c r="AH138">
        <v>4000</v>
      </c>
      <c r="AK138" t="s">
        <v>122</v>
      </c>
      <c r="AL138">
        <v>50</v>
      </c>
      <c r="AM138" t="str">
        <f t="shared" si="15"/>
        <v>Significant</v>
      </c>
      <c r="AN138" t="str">
        <f t="shared" si="16"/>
        <v>Low</v>
      </c>
      <c r="AQ138" t="s">
        <v>77</v>
      </c>
      <c r="AT138" t="s">
        <v>68</v>
      </c>
      <c r="AU138" t="s">
        <v>68</v>
      </c>
    </row>
    <row r="139" spans="1:47">
      <c r="A139" t="s">
        <v>213</v>
      </c>
      <c r="B139">
        <v>1984</v>
      </c>
      <c r="C139" t="s">
        <v>71</v>
      </c>
      <c r="D139" s="3" t="s">
        <v>72</v>
      </c>
      <c r="E139">
        <v>7778509</v>
      </c>
      <c r="F139" t="s">
        <v>214</v>
      </c>
      <c r="G139" t="s">
        <v>215</v>
      </c>
      <c r="H139" t="s">
        <v>51</v>
      </c>
      <c r="I139" t="s">
        <v>52</v>
      </c>
      <c r="J139" s="3" t="s">
        <v>119</v>
      </c>
      <c r="K139" t="s">
        <v>75</v>
      </c>
      <c r="L139" t="s">
        <v>55</v>
      </c>
      <c r="M139">
        <v>10</v>
      </c>
      <c r="O139">
        <v>20</v>
      </c>
      <c r="P139" t="s">
        <v>77</v>
      </c>
      <c r="Q139">
        <v>1</v>
      </c>
      <c r="R139" t="s">
        <v>216</v>
      </c>
      <c r="S139" t="s">
        <v>217</v>
      </c>
      <c r="T139" t="s">
        <v>218</v>
      </c>
      <c r="U139" t="s">
        <v>122</v>
      </c>
      <c r="W139">
        <v>192</v>
      </c>
      <c r="X139" t="s">
        <v>79</v>
      </c>
      <c r="Y139">
        <v>8</v>
      </c>
      <c r="Z139" t="s">
        <v>81</v>
      </c>
      <c r="AA139" t="s">
        <v>81</v>
      </c>
      <c r="AB139" t="s">
        <v>114</v>
      </c>
      <c r="AD139">
        <f t="shared" si="17"/>
        <v>5.4</v>
      </c>
      <c r="AG139" t="s">
        <v>121</v>
      </c>
      <c r="AH139">
        <v>5400</v>
      </c>
      <c r="AK139" t="s">
        <v>122</v>
      </c>
      <c r="AL139">
        <v>50</v>
      </c>
      <c r="AM139" t="str">
        <f t="shared" si="15"/>
        <v>Significant</v>
      </c>
      <c r="AN139" t="str">
        <f t="shared" si="16"/>
        <v>Low</v>
      </c>
      <c r="AQ139" t="s">
        <v>77</v>
      </c>
      <c r="AT139" t="s">
        <v>68</v>
      </c>
      <c r="AU139" t="s">
        <v>68</v>
      </c>
    </row>
    <row r="140" spans="1:47">
      <c r="A140" t="s">
        <v>213</v>
      </c>
      <c r="B140">
        <v>1984</v>
      </c>
      <c r="C140" t="s">
        <v>71</v>
      </c>
      <c r="D140" s="3" t="s">
        <v>72</v>
      </c>
      <c r="E140">
        <v>7778509</v>
      </c>
      <c r="F140" t="s">
        <v>214</v>
      </c>
      <c r="G140" t="s">
        <v>215</v>
      </c>
      <c r="H140" t="s">
        <v>51</v>
      </c>
      <c r="I140" t="s">
        <v>52</v>
      </c>
      <c r="J140" s="3" t="s">
        <v>119</v>
      </c>
      <c r="K140" t="s">
        <v>75</v>
      </c>
      <c r="L140" t="s">
        <v>55</v>
      </c>
      <c r="M140">
        <v>10</v>
      </c>
      <c r="O140">
        <v>25</v>
      </c>
      <c r="P140" t="s">
        <v>77</v>
      </c>
      <c r="Q140">
        <v>1</v>
      </c>
      <c r="R140" t="s">
        <v>216</v>
      </c>
      <c r="S140" t="s">
        <v>217</v>
      </c>
      <c r="T140" t="s">
        <v>218</v>
      </c>
      <c r="U140" t="s">
        <v>122</v>
      </c>
      <c r="W140">
        <v>192</v>
      </c>
      <c r="X140" t="s">
        <v>79</v>
      </c>
      <c r="Y140">
        <v>8</v>
      </c>
      <c r="Z140" t="s">
        <v>81</v>
      </c>
      <c r="AA140" t="s">
        <v>81</v>
      </c>
      <c r="AB140" t="s">
        <v>114</v>
      </c>
      <c r="AD140">
        <f t="shared" si="17"/>
        <v>5.8</v>
      </c>
      <c r="AG140" t="s">
        <v>121</v>
      </c>
      <c r="AH140">
        <v>5800</v>
      </c>
      <c r="AK140" t="s">
        <v>122</v>
      </c>
      <c r="AL140">
        <v>50</v>
      </c>
      <c r="AM140" t="str">
        <f t="shared" si="15"/>
        <v>Significant</v>
      </c>
      <c r="AN140" t="str">
        <f t="shared" si="16"/>
        <v>Low</v>
      </c>
      <c r="AQ140" t="s">
        <v>77</v>
      </c>
      <c r="AT140" t="s">
        <v>68</v>
      </c>
      <c r="AU140" t="s">
        <v>68</v>
      </c>
    </row>
    <row r="141" spans="1:47">
      <c r="A141" t="s">
        <v>213</v>
      </c>
      <c r="B141">
        <v>1984</v>
      </c>
      <c r="C141" t="s">
        <v>71</v>
      </c>
      <c r="D141" s="3" t="s">
        <v>72</v>
      </c>
      <c r="E141">
        <v>7778509</v>
      </c>
      <c r="F141" t="s">
        <v>214</v>
      </c>
      <c r="G141" t="s">
        <v>215</v>
      </c>
      <c r="H141" t="s">
        <v>51</v>
      </c>
      <c r="I141" t="s">
        <v>52</v>
      </c>
      <c r="J141" s="3" t="s">
        <v>119</v>
      </c>
      <c r="K141" t="s">
        <v>75</v>
      </c>
      <c r="L141" t="s">
        <v>55</v>
      </c>
      <c r="M141">
        <v>10</v>
      </c>
      <c r="O141">
        <v>30</v>
      </c>
      <c r="P141" t="s">
        <v>77</v>
      </c>
      <c r="Q141">
        <v>1</v>
      </c>
      <c r="R141" t="s">
        <v>216</v>
      </c>
      <c r="S141" t="s">
        <v>217</v>
      </c>
      <c r="T141" t="s">
        <v>218</v>
      </c>
      <c r="U141" t="s">
        <v>122</v>
      </c>
      <c r="W141">
        <v>192</v>
      </c>
      <c r="X141" t="s">
        <v>79</v>
      </c>
      <c r="Y141">
        <v>8</v>
      </c>
      <c r="Z141" t="s">
        <v>81</v>
      </c>
      <c r="AA141" t="s">
        <v>81</v>
      </c>
      <c r="AB141" t="s">
        <v>114</v>
      </c>
      <c r="AD141">
        <f t="shared" si="17"/>
        <v>4</v>
      </c>
      <c r="AG141" t="s">
        <v>121</v>
      </c>
      <c r="AH141">
        <v>4000</v>
      </c>
      <c r="AK141" t="s">
        <v>122</v>
      </c>
      <c r="AL141">
        <v>50</v>
      </c>
      <c r="AM141" t="str">
        <f t="shared" si="15"/>
        <v>Significant</v>
      </c>
      <c r="AN141" t="str">
        <f t="shared" si="16"/>
        <v>Low</v>
      </c>
      <c r="AQ141" t="s">
        <v>77</v>
      </c>
      <c r="AT141" t="s">
        <v>68</v>
      </c>
      <c r="AU141" t="s">
        <v>68</v>
      </c>
    </row>
    <row r="142" spans="1:47">
      <c r="A142" t="s">
        <v>213</v>
      </c>
      <c r="B142">
        <v>1984</v>
      </c>
      <c r="C142" t="s">
        <v>71</v>
      </c>
      <c r="D142" s="3" t="s">
        <v>72</v>
      </c>
      <c r="E142">
        <v>7778509</v>
      </c>
      <c r="F142" t="s">
        <v>214</v>
      </c>
      <c r="G142" t="s">
        <v>215</v>
      </c>
      <c r="H142" t="s">
        <v>51</v>
      </c>
      <c r="I142" t="s">
        <v>52</v>
      </c>
      <c r="J142" s="3" t="s">
        <v>119</v>
      </c>
      <c r="K142" t="s">
        <v>75</v>
      </c>
      <c r="L142" t="s">
        <v>55</v>
      </c>
      <c r="M142">
        <v>10</v>
      </c>
      <c r="O142">
        <v>35</v>
      </c>
      <c r="P142" t="s">
        <v>77</v>
      </c>
      <c r="Q142">
        <v>1</v>
      </c>
      <c r="R142" t="s">
        <v>216</v>
      </c>
      <c r="S142" t="s">
        <v>217</v>
      </c>
      <c r="T142" t="s">
        <v>218</v>
      </c>
      <c r="U142" t="s">
        <v>122</v>
      </c>
      <c r="W142">
        <v>192</v>
      </c>
      <c r="X142" t="s">
        <v>79</v>
      </c>
      <c r="Y142">
        <v>8</v>
      </c>
      <c r="Z142" t="s">
        <v>81</v>
      </c>
      <c r="AA142" t="s">
        <v>81</v>
      </c>
      <c r="AB142" t="s">
        <v>114</v>
      </c>
      <c r="AD142">
        <f t="shared" si="17"/>
        <v>8</v>
      </c>
      <c r="AG142" t="s">
        <v>121</v>
      </c>
      <c r="AH142">
        <v>8000</v>
      </c>
      <c r="AK142" t="s">
        <v>122</v>
      </c>
      <c r="AL142">
        <v>50</v>
      </c>
      <c r="AM142" t="str">
        <f t="shared" si="15"/>
        <v>Significant</v>
      </c>
      <c r="AN142" t="str">
        <f t="shared" si="16"/>
        <v>Low</v>
      </c>
      <c r="AQ142" t="s">
        <v>77</v>
      </c>
      <c r="AT142" t="s">
        <v>68</v>
      </c>
      <c r="AU142" t="s">
        <v>68</v>
      </c>
    </row>
    <row r="143" spans="1:47">
      <c r="A143" t="s">
        <v>213</v>
      </c>
      <c r="B143">
        <v>1984</v>
      </c>
      <c r="C143" t="s">
        <v>71</v>
      </c>
      <c r="D143" s="3" t="s">
        <v>72</v>
      </c>
      <c r="E143">
        <v>7778509</v>
      </c>
      <c r="F143" t="s">
        <v>214</v>
      </c>
      <c r="G143" t="s">
        <v>215</v>
      </c>
      <c r="H143" t="s">
        <v>51</v>
      </c>
      <c r="I143" t="s">
        <v>52</v>
      </c>
      <c r="J143" s="3" t="s">
        <v>119</v>
      </c>
      <c r="K143" t="s">
        <v>75</v>
      </c>
      <c r="L143" t="s">
        <v>55</v>
      </c>
      <c r="M143">
        <v>10</v>
      </c>
      <c r="O143">
        <v>40</v>
      </c>
      <c r="P143" t="s">
        <v>77</v>
      </c>
      <c r="Q143">
        <v>1</v>
      </c>
      <c r="R143" t="s">
        <v>216</v>
      </c>
      <c r="S143" t="s">
        <v>217</v>
      </c>
      <c r="T143" t="s">
        <v>218</v>
      </c>
      <c r="U143" t="s">
        <v>122</v>
      </c>
      <c r="W143">
        <v>192</v>
      </c>
      <c r="X143" t="s">
        <v>79</v>
      </c>
      <c r="Y143">
        <v>8</v>
      </c>
      <c r="Z143" t="s">
        <v>81</v>
      </c>
      <c r="AA143" t="s">
        <v>81</v>
      </c>
      <c r="AB143" t="s">
        <v>114</v>
      </c>
      <c r="AD143">
        <f t="shared" si="17"/>
        <v>12</v>
      </c>
      <c r="AG143" t="s">
        <v>121</v>
      </c>
      <c r="AH143">
        <v>12000</v>
      </c>
      <c r="AK143" t="s">
        <v>122</v>
      </c>
      <c r="AL143">
        <v>50</v>
      </c>
      <c r="AM143" t="str">
        <f t="shared" si="15"/>
        <v>Significant</v>
      </c>
      <c r="AN143" t="str">
        <f t="shared" si="16"/>
        <v>Low</v>
      </c>
      <c r="AQ143" t="s">
        <v>77</v>
      </c>
      <c r="AT143" t="s">
        <v>68</v>
      </c>
      <c r="AU143" t="s">
        <v>68</v>
      </c>
    </row>
    <row r="144" spans="1:47">
      <c r="A144" t="s">
        <v>213</v>
      </c>
      <c r="B144">
        <v>1984</v>
      </c>
      <c r="C144" t="s">
        <v>71</v>
      </c>
      <c r="D144" s="3" t="s">
        <v>72</v>
      </c>
      <c r="E144">
        <v>7778509</v>
      </c>
      <c r="F144" t="s">
        <v>214</v>
      </c>
      <c r="G144" t="s">
        <v>215</v>
      </c>
      <c r="H144" t="s">
        <v>51</v>
      </c>
      <c r="I144" t="s">
        <v>52</v>
      </c>
      <c r="J144" s="3" t="s">
        <v>119</v>
      </c>
      <c r="K144" t="s">
        <v>75</v>
      </c>
      <c r="L144" t="s">
        <v>55</v>
      </c>
      <c r="M144">
        <v>15</v>
      </c>
      <c r="O144">
        <v>10</v>
      </c>
      <c r="P144" t="s">
        <v>77</v>
      </c>
      <c r="Q144">
        <v>1</v>
      </c>
      <c r="R144" t="s">
        <v>216</v>
      </c>
      <c r="S144" t="s">
        <v>217</v>
      </c>
      <c r="T144" t="s">
        <v>218</v>
      </c>
      <c r="U144" t="s">
        <v>122</v>
      </c>
      <c r="W144">
        <v>192</v>
      </c>
      <c r="X144" t="s">
        <v>79</v>
      </c>
      <c r="Y144">
        <v>8</v>
      </c>
      <c r="Z144" t="s">
        <v>81</v>
      </c>
      <c r="AA144" t="s">
        <v>81</v>
      </c>
      <c r="AB144" t="s">
        <v>114</v>
      </c>
      <c r="AD144">
        <f t="shared" si="17"/>
        <v>1</v>
      </c>
      <c r="AG144" t="s">
        <v>121</v>
      </c>
      <c r="AH144">
        <v>1000</v>
      </c>
      <c r="AK144" t="s">
        <v>122</v>
      </c>
      <c r="AL144">
        <v>50</v>
      </c>
      <c r="AM144" t="str">
        <f t="shared" si="15"/>
        <v>Significant</v>
      </c>
      <c r="AN144" t="str">
        <f t="shared" si="16"/>
        <v>Low</v>
      </c>
      <c r="AQ144" t="s">
        <v>77</v>
      </c>
      <c r="AT144" t="s">
        <v>68</v>
      </c>
      <c r="AU144" t="s">
        <v>68</v>
      </c>
    </row>
    <row r="145" spans="1:47">
      <c r="A145" t="s">
        <v>213</v>
      </c>
      <c r="B145">
        <v>1984</v>
      </c>
      <c r="C145" t="s">
        <v>71</v>
      </c>
      <c r="D145" s="3" t="s">
        <v>72</v>
      </c>
      <c r="E145">
        <v>7778509</v>
      </c>
      <c r="F145" t="s">
        <v>214</v>
      </c>
      <c r="G145" t="s">
        <v>215</v>
      </c>
      <c r="H145" t="s">
        <v>51</v>
      </c>
      <c r="I145" t="s">
        <v>52</v>
      </c>
      <c r="J145" s="3" t="s">
        <v>119</v>
      </c>
      <c r="K145" t="s">
        <v>75</v>
      </c>
      <c r="L145" t="s">
        <v>55</v>
      </c>
      <c r="M145">
        <v>15</v>
      </c>
      <c r="O145">
        <v>15</v>
      </c>
      <c r="P145" t="s">
        <v>77</v>
      </c>
      <c r="Q145">
        <v>1</v>
      </c>
      <c r="R145" t="s">
        <v>216</v>
      </c>
      <c r="S145" t="s">
        <v>217</v>
      </c>
      <c r="T145" t="s">
        <v>218</v>
      </c>
      <c r="U145" t="s">
        <v>122</v>
      </c>
      <c r="W145">
        <v>192</v>
      </c>
      <c r="X145" t="s">
        <v>79</v>
      </c>
      <c r="Y145">
        <v>8</v>
      </c>
      <c r="Z145" t="s">
        <v>81</v>
      </c>
      <c r="AA145" t="s">
        <v>81</v>
      </c>
      <c r="AB145" t="s">
        <v>114</v>
      </c>
      <c r="AD145">
        <f t="shared" si="17"/>
        <v>1.5</v>
      </c>
      <c r="AG145" t="s">
        <v>121</v>
      </c>
      <c r="AH145">
        <v>1500</v>
      </c>
      <c r="AK145" t="s">
        <v>122</v>
      </c>
      <c r="AL145">
        <v>50</v>
      </c>
      <c r="AM145" t="str">
        <f t="shared" si="15"/>
        <v>Significant</v>
      </c>
      <c r="AN145" t="str">
        <f t="shared" si="16"/>
        <v>Low</v>
      </c>
      <c r="AQ145" t="s">
        <v>77</v>
      </c>
      <c r="AT145" t="s">
        <v>68</v>
      </c>
      <c r="AU145" t="s">
        <v>68</v>
      </c>
    </row>
    <row r="146" spans="1:47">
      <c r="A146" t="s">
        <v>213</v>
      </c>
      <c r="B146">
        <v>1984</v>
      </c>
      <c r="C146" t="s">
        <v>71</v>
      </c>
      <c r="D146" s="3" t="s">
        <v>72</v>
      </c>
      <c r="E146">
        <v>7778509</v>
      </c>
      <c r="F146" t="s">
        <v>214</v>
      </c>
      <c r="G146" t="s">
        <v>215</v>
      </c>
      <c r="H146" t="s">
        <v>51</v>
      </c>
      <c r="I146" t="s">
        <v>52</v>
      </c>
      <c r="J146" s="3" t="s">
        <v>119</v>
      </c>
      <c r="K146" t="s">
        <v>75</v>
      </c>
      <c r="L146" t="s">
        <v>55</v>
      </c>
      <c r="M146">
        <v>15</v>
      </c>
      <c r="O146">
        <v>20</v>
      </c>
      <c r="P146" t="s">
        <v>77</v>
      </c>
      <c r="Q146">
        <v>1</v>
      </c>
      <c r="R146" t="s">
        <v>216</v>
      </c>
      <c r="S146" t="s">
        <v>217</v>
      </c>
      <c r="T146" t="s">
        <v>218</v>
      </c>
      <c r="U146" t="s">
        <v>122</v>
      </c>
      <c r="W146">
        <v>192</v>
      </c>
      <c r="X146" t="s">
        <v>79</v>
      </c>
      <c r="Y146">
        <v>8</v>
      </c>
      <c r="Z146" t="s">
        <v>81</v>
      </c>
      <c r="AA146" t="s">
        <v>81</v>
      </c>
      <c r="AB146" t="s">
        <v>114</v>
      </c>
      <c r="AD146">
        <f t="shared" si="17"/>
        <v>2</v>
      </c>
      <c r="AG146" t="s">
        <v>121</v>
      </c>
      <c r="AH146">
        <v>2000</v>
      </c>
      <c r="AK146" t="s">
        <v>122</v>
      </c>
      <c r="AL146">
        <v>50</v>
      </c>
      <c r="AM146" t="str">
        <f t="shared" si="15"/>
        <v>Significant</v>
      </c>
      <c r="AN146" t="str">
        <f t="shared" si="16"/>
        <v>Low</v>
      </c>
      <c r="AQ146" t="s">
        <v>77</v>
      </c>
      <c r="AT146" t="s">
        <v>68</v>
      </c>
      <c r="AU146" t="s">
        <v>68</v>
      </c>
    </row>
    <row r="147" spans="1:47">
      <c r="A147" t="s">
        <v>213</v>
      </c>
      <c r="B147">
        <v>1984</v>
      </c>
      <c r="C147" t="s">
        <v>71</v>
      </c>
      <c r="D147" s="3" t="s">
        <v>72</v>
      </c>
      <c r="E147">
        <v>7778509</v>
      </c>
      <c r="F147" t="s">
        <v>214</v>
      </c>
      <c r="G147" t="s">
        <v>215</v>
      </c>
      <c r="H147" t="s">
        <v>51</v>
      </c>
      <c r="I147" t="s">
        <v>52</v>
      </c>
      <c r="J147" s="3" t="s">
        <v>119</v>
      </c>
      <c r="K147" t="s">
        <v>75</v>
      </c>
      <c r="L147" t="s">
        <v>55</v>
      </c>
      <c r="M147">
        <v>15</v>
      </c>
      <c r="O147">
        <v>25</v>
      </c>
      <c r="P147" t="s">
        <v>77</v>
      </c>
      <c r="Q147">
        <v>1</v>
      </c>
      <c r="R147" t="s">
        <v>216</v>
      </c>
      <c r="S147" t="s">
        <v>217</v>
      </c>
      <c r="T147" t="s">
        <v>218</v>
      </c>
      <c r="U147" t="s">
        <v>122</v>
      </c>
      <c r="W147">
        <v>192</v>
      </c>
      <c r="X147" t="s">
        <v>79</v>
      </c>
      <c r="Y147">
        <v>8</v>
      </c>
      <c r="Z147" t="s">
        <v>81</v>
      </c>
      <c r="AA147" t="s">
        <v>81</v>
      </c>
      <c r="AB147" t="s">
        <v>114</v>
      </c>
      <c r="AD147">
        <f t="shared" si="17"/>
        <v>2</v>
      </c>
      <c r="AG147" t="s">
        <v>121</v>
      </c>
      <c r="AH147">
        <v>2000</v>
      </c>
      <c r="AK147" t="s">
        <v>122</v>
      </c>
      <c r="AL147">
        <v>50</v>
      </c>
      <c r="AM147" t="str">
        <f t="shared" si="15"/>
        <v>Significant</v>
      </c>
      <c r="AN147" t="str">
        <f t="shared" si="16"/>
        <v>Low</v>
      </c>
      <c r="AQ147" t="s">
        <v>77</v>
      </c>
      <c r="AT147" t="s">
        <v>68</v>
      </c>
      <c r="AU147" t="s">
        <v>68</v>
      </c>
    </row>
    <row r="148" spans="1:47">
      <c r="A148" t="s">
        <v>213</v>
      </c>
      <c r="B148">
        <v>1984</v>
      </c>
      <c r="C148" t="s">
        <v>71</v>
      </c>
      <c r="D148" s="3" t="s">
        <v>72</v>
      </c>
      <c r="E148">
        <v>7778509</v>
      </c>
      <c r="F148" t="s">
        <v>214</v>
      </c>
      <c r="G148" t="s">
        <v>215</v>
      </c>
      <c r="H148" t="s">
        <v>51</v>
      </c>
      <c r="I148" t="s">
        <v>52</v>
      </c>
      <c r="J148" s="3" t="s">
        <v>119</v>
      </c>
      <c r="K148" t="s">
        <v>75</v>
      </c>
      <c r="L148" t="s">
        <v>55</v>
      </c>
      <c r="M148">
        <v>15</v>
      </c>
      <c r="O148">
        <v>30</v>
      </c>
      <c r="P148" t="s">
        <v>77</v>
      </c>
      <c r="Q148">
        <v>1</v>
      </c>
      <c r="R148" t="s">
        <v>216</v>
      </c>
      <c r="S148" t="s">
        <v>217</v>
      </c>
      <c r="T148" t="s">
        <v>218</v>
      </c>
      <c r="U148" t="s">
        <v>122</v>
      </c>
      <c r="W148">
        <v>192</v>
      </c>
      <c r="X148" t="s">
        <v>79</v>
      </c>
      <c r="Y148">
        <v>8</v>
      </c>
      <c r="Z148" t="s">
        <v>81</v>
      </c>
      <c r="AA148" t="s">
        <v>81</v>
      </c>
      <c r="AB148" t="s">
        <v>114</v>
      </c>
      <c r="AD148">
        <f t="shared" si="17"/>
        <v>1.5</v>
      </c>
      <c r="AG148" t="s">
        <v>121</v>
      </c>
      <c r="AH148">
        <v>1500</v>
      </c>
      <c r="AK148" t="s">
        <v>122</v>
      </c>
      <c r="AL148">
        <v>50</v>
      </c>
      <c r="AM148" t="str">
        <f t="shared" si="15"/>
        <v>Significant</v>
      </c>
      <c r="AN148" t="str">
        <f t="shared" si="16"/>
        <v>Low</v>
      </c>
      <c r="AQ148" t="s">
        <v>77</v>
      </c>
      <c r="AT148" t="s">
        <v>68</v>
      </c>
      <c r="AU148" t="s">
        <v>68</v>
      </c>
    </row>
    <row r="149" spans="1:47">
      <c r="A149" t="s">
        <v>213</v>
      </c>
      <c r="B149">
        <v>1984</v>
      </c>
      <c r="C149" t="s">
        <v>71</v>
      </c>
      <c r="D149" s="3" t="s">
        <v>72</v>
      </c>
      <c r="E149">
        <v>7778509</v>
      </c>
      <c r="F149" t="s">
        <v>214</v>
      </c>
      <c r="G149" t="s">
        <v>215</v>
      </c>
      <c r="H149" t="s">
        <v>51</v>
      </c>
      <c r="I149" t="s">
        <v>52</v>
      </c>
      <c r="J149" s="3" t="s">
        <v>119</v>
      </c>
      <c r="K149" t="s">
        <v>75</v>
      </c>
      <c r="L149" t="s">
        <v>55</v>
      </c>
      <c r="M149">
        <v>15</v>
      </c>
      <c r="O149">
        <v>35</v>
      </c>
      <c r="P149" t="s">
        <v>77</v>
      </c>
      <c r="Q149">
        <v>1</v>
      </c>
      <c r="R149" t="s">
        <v>216</v>
      </c>
      <c r="S149" t="s">
        <v>217</v>
      </c>
      <c r="T149" t="s">
        <v>218</v>
      </c>
      <c r="U149" t="s">
        <v>122</v>
      </c>
      <c r="W149">
        <v>192</v>
      </c>
      <c r="X149" t="s">
        <v>79</v>
      </c>
      <c r="Y149">
        <v>8</v>
      </c>
      <c r="Z149" t="s">
        <v>81</v>
      </c>
      <c r="AA149" t="s">
        <v>81</v>
      </c>
      <c r="AB149" t="s">
        <v>114</v>
      </c>
      <c r="AD149">
        <f t="shared" si="17"/>
        <v>3.3</v>
      </c>
      <c r="AG149" t="s">
        <v>121</v>
      </c>
      <c r="AH149">
        <v>3300</v>
      </c>
      <c r="AK149" t="s">
        <v>122</v>
      </c>
      <c r="AL149">
        <v>50</v>
      </c>
      <c r="AM149" t="str">
        <f t="shared" si="15"/>
        <v>Significant</v>
      </c>
      <c r="AN149" t="str">
        <f t="shared" si="16"/>
        <v>Low</v>
      </c>
      <c r="AQ149" t="s">
        <v>77</v>
      </c>
      <c r="AT149" t="s">
        <v>68</v>
      </c>
      <c r="AU149" t="s">
        <v>68</v>
      </c>
    </row>
    <row r="150" spans="1:47">
      <c r="A150" t="s">
        <v>213</v>
      </c>
      <c r="B150">
        <v>1984</v>
      </c>
      <c r="C150" t="s">
        <v>71</v>
      </c>
      <c r="D150" s="3" t="s">
        <v>72</v>
      </c>
      <c r="E150">
        <v>7778509</v>
      </c>
      <c r="F150" t="s">
        <v>214</v>
      </c>
      <c r="G150" t="s">
        <v>215</v>
      </c>
      <c r="H150" t="s">
        <v>51</v>
      </c>
      <c r="I150" t="s">
        <v>52</v>
      </c>
      <c r="J150" s="3" t="s">
        <v>119</v>
      </c>
      <c r="K150" t="s">
        <v>75</v>
      </c>
      <c r="L150" t="s">
        <v>55</v>
      </c>
      <c r="M150">
        <v>15</v>
      </c>
      <c r="O150">
        <v>40</v>
      </c>
      <c r="P150" t="s">
        <v>77</v>
      </c>
      <c r="Q150">
        <v>1</v>
      </c>
      <c r="R150" t="s">
        <v>216</v>
      </c>
      <c r="S150" t="s">
        <v>217</v>
      </c>
      <c r="T150" t="s">
        <v>218</v>
      </c>
      <c r="U150" t="s">
        <v>122</v>
      </c>
      <c r="W150">
        <v>192</v>
      </c>
      <c r="X150" t="s">
        <v>79</v>
      </c>
      <c r="Y150">
        <v>8</v>
      </c>
      <c r="Z150" t="s">
        <v>81</v>
      </c>
      <c r="AA150" t="s">
        <v>81</v>
      </c>
      <c r="AB150" t="s">
        <v>114</v>
      </c>
      <c r="AD150">
        <f t="shared" si="17"/>
        <v>5.2</v>
      </c>
      <c r="AG150" t="s">
        <v>121</v>
      </c>
      <c r="AH150">
        <v>5200</v>
      </c>
      <c r="AK150" t="s">
        <v>122</v>
      </c>
      <c r="AL150">
        <v>50</v>
      </c>
      <c r="AM150" t="str">
        <f t="shared" si="15"/>
        <v>Significant</v>
      </c>
      <c r="AN150" t="str">
        <f t="shared" si="16"/>
        <v>Low</v>
      </c>
      <c r="AQ150" t="s">
        <v>77</v>
      </c>
      <c r="AT150" t="s">
        <v>68</v>
      </c>
      <c r="AU150" t="s">
        <v>68</v>
      </c>
    </row>
    <row r="151" spans="1:47">
      <c r="A151" t="s">
        <v>213</v>
      </c>
      <c r="B151">
        <v>1984</v>
      </c>
      <c r="C151" t="s">
        <v>71</v>
      </c>
      <c r="D151" s="3" t="s">
        <v>72</v>
      </c>
      <c r="E151">
        <v>7778509</v>
      </c>
      <c r="F151" t="s">
        <v>214</v>
      </c>
      <c r="G151" t="s">
        <v>215</v>
      </c>
      <c r="H151" t="s">
        <v>51</v>
      </c>
      <c r="I151" t="s">
        <v>52</v>
      </c>
      <c r="J151" s="3" t="s">
        <v>119</v>
      </c>
      <c r="K151" t="s">
        <v>75</v>
      </c>
      <c r="L151" t="s">
        <v>55</v>
      </c>
      <c r="M151">
        <v>5</v>
      </c>
      <c r="O151">
        <v>5</v>
      </c>
      <c r="P151" t="s">
        <v>77</v>
      </c>
      <c r="Q151">
        <v>1</v>
      </c>
      <c r="R151" t="s">
        <v>216</v>
      </c>
      <c r="S151" t="s">
        <v>217</v>
      </c>
      <c r="T151" t="s">
        <v>218</v>
      </c>
      <c r="U151" t="s">
        <v>122</v>
      </c>
      <c r="W151">
        <v>384</v>
      </c>
      <c r="X151" t="s">
        <v>79</v>
      </c>
      <c r="Y151">
        <v>16</v>
      </c>
      <c r="Z151" t="s">
        <v>81</v>
      </c>
      <c r="AA151" t="s">
        <v>81</v>
      </c>
      <c r="AB151" t="s">
        <v>114</v>
      </c>
      <c r="AD151">
        <f t="shared" si="17"/>
        <v>3.8</v>
      </c>
      <c r="AG151" t="s">
        <v>121</v>
      </c>
      <c r="AH151">
        <v>3800</v>
      </c>
      <c r="AK151" t="s">
        <v>122</v>
      </c>
      <c r="AL151">
        <v>50</v>
      </c>
      <c r="AM151" t="str">
        <f t="shared" si="15"/>
        <v>Significant</v>
      </c>
      <c r="AN151" t="str">
        <f t="shared" si="16"/>
        <v>Low</v>
      </c>
      <c r="AQ151" t="s">
        <v>77</v>
      </c>
      <c r="AT151" t="s">
        <v>68</v>
      </c>
      <c r="AU151" t="s">
        <v>68</v>
      </c>
    </row>
    <row r="152" spans="1:47">
      <c r="A152" t="s">
        <v>213</v>
      </c>
      <c r="B152">
        <v>1984</v>
      </c>
      <c r="C152" t="s">
        <v>71</v>
      </c>
      <c r="D152" s="3" t="s">
        <v>72</v>
      </c>
      <c r="E152">
        <v>7778509</v>
      </c>
      <c r="F152" t="s">
        <v>214</v>
      </c>
      <c r="G152" t="s">
        <v>215</v>
      </c>
      <c r="H152" t="s">
        <v>51</v>
      </c>
      <c r="I152" t="s">
        <v>52</v>
      </c>
      <c r="J152" s="3" t="s">
        <v>119</v>
      </c>
      <c r="K152" t="s">
        <v>75</v>
      </c>
      <c r="L152" t="s">
        <v>55</v>
      </c>
      <c r="M152">
        <v>5</v>
      </c>
      <c r="O152">
        <v>10</v>
      </c>
      <c r="P152" t="s">
        <v>77</v>
      </c>
      <c r="Q152">
        <v>1</v>
      </c>
      <c r="R152" t="s">
        <v>216</v>
      </c>
      <c r="S152" t="s">
        <v>217</v>
      </c>
      <c r="T152" t="s">
        <v>218</v>
      </c>
      <c r="U152" t="s">
        <v>122</v>
      </c>
      <c r="W152">
        <v>384</v>
      </c>
      <c r="X152" t="s">
        <v>79</v>
      </c>
      <c r="Y152">
        <v>16</v>
      </c>
      <c r="Z152" t="s">
        <v>81</v>
      </c>
      <c r="AA152" t="s">
        <v>81</v>
      </c>
      <c r="AB152" t="s">
        <v>114</v>
      </c>
      <c r="AD152">
        <f t="shared" si="17"/>
        <v>4.4000000000000004</v>
      </c>
      <c r="AG152" t="s">
        <v>121</v>
      </c>
      <c r="AH152">
        <v>4400</v>
      </c>
      <c r="AK152" t="s">
        <v>122</v>
      </c>
      <c r="AL152">
        <v>50</v>
      </c>
      <c r="AM152" t="str">
        <f t="shared" si="15"/>
        <v>Significant</v>
      </c>
      <c r="AN152" t="str">
        <f t="shared" si="16"/>
        <v>Low</v>
      </c>
      <c r="AQ152" t="s">
        <v>77</v>
      </c>
      <c r="AT152" t="s">
        <v>68</v>
      </c>
      <c r="AU152" t="s">
        <v>68</v>
      </c>
    </row>
    <row r="153" spans="1:47">
      <c r="A153" t="s">
        <v>213</v>
      </c>
      <c r="B153">
        <v>1984</v>
      </c>
      <c r="C153" t="s">
        <v>71</v>
      </c>
      <c r="D153" s="3" t="s">
        <v>72</v>
      </c>
      <c r="E153">
        <v>7778509</v>
      </c>
      <c r="F153" t="s">
        <v>214</v>
      </c>
      <c r="G153" t="s">
        <v>215</v>
      </c>
      <c r="H153" t="s">
        <v>51</v>
      </c>
      <c r="I153" t="s">
        <v>52</v>
      </c>
      <c r="J153" s="3" t="s">
        <v>119</v>
      </c>
      <c r="K153" t="s">
        <v>75</v>
      </c>
      <c r="L153" t="s">
        <v>55</v>
      </c>
      <c r="M153">
        <v>10</v>
      </c>
      <c r="O153">
        <v>10</v>
      </c>
      <c r="P153" t="s">
        <v>77</v>
      </c>
      <c r="Q153">
        <v>1</v>
      </c>
      <c r="R153" t="s">
        <v>216</v>
      </c>
      <c r="S153" t="s">
        <v>217</v>
      </c>
      <c r="T153" t="s">
        <v>218</v>
      </c>
      <c r="U153" t="s">
        <v>122</v>
      </c>
      <c r="W153">
        <v>384</v>
      </c>
      <c r="X153" t="s">
        <v>79</v>
      </c>
      <c r="Y153">
        <v>16</v>
      </c>
      <c r="Z153" t="s">
        <v>81</v>
      </c>
      <c r="AA153" t="s">
        <v>81</v>
      </c>
      <c r="AB153" t="s">
        <v>114</v>
      </c>
      <c r="AD153">
        <f t="shared" si="17"/>
        <v>0.7</v>
      </c>
      <c r="AG153" t="s">
        <v>121</v>
      </c>
      <c r="AH153">
        <v>700</v>
      </c>
      <c r="AK153" t="s">
        <v>122</v>
      </c>
      <c r="AL153">
        <v>50</v>
      </c>
      <c r="AM153" t="str">
        <f t="shared" si="15"/>
        <v>Significant</v>
      </c>
      <c r="AN153" t="str">
        <f t="shared" si="16"/>
        <v>Low</v>
      </c>
      <c r="AQ153" t="s">
        <v>77</v>
      </c>
      <c r="AT153" t="s">
        <v>68</v>
      </c>
      <c r="AU153" t="s">
        <v>68</v>
      </c>
    </row>
    <row r="154" spans="1:47">
      <c r="A154" t="s">
        <v>220</v>
      </c>
      <c r="B154">
        <v>2011</v>
      </c>
      <c r="C154" t="s">
        <v>71</v>
      </c>
      <c r="D154" s="3" t="s">
        <v>72</v>
      </c>
      <c r="E154">
        <v>3251294</v>
      </c>
      <c r="F154" t="s">
        <v>73</v>
      </c>
      <c r="G154" t="s">
        <v>221</v>
      </c>
      <c r="H154" t="s">
        <v>153</v>
      </c>
      <c r="I154" t="s">
        <v>154</v>
      </c>
      <c r="J154" s="3" t="s">
        <v>119</v>
      </c>
      <c r="K154" t="s">
        <v>120</v>
      </c>
      <c r="L154" t="s">
        <v>97</v>
      </c>
      <c r="M154">
        <v>21</v>
      </c>
      <c r="P154" t="s">
        <v>77</v>
      </c>
      <c r="Q154">
        <v>3</v>
      </c>
      <c r="R154">
        <v>10</v>
      </c>
      <c r="S154" t="s">
        <v>122</v>
      </c>
      <c r="T154">
        <v>10</v>
      </c>
      <c r="U154" t="s">
        <v>122</v>
      </c>
      <c r="V154">
        <v>7</v>
      </c>
      <c r="W154">
        <v>4</v>
      </c>
      <c r="X154" t="s">
        <v>103</v>
      </c>
      <c r="Y154">
        <v>7</v>
      </c>
      <c r="Z154" t="s">
        <v>104</v>
      </c>
      <c r="AA154" t="s">
        <v>191</v>
      </c>
      <c r="AB154" t="s">
        <v>108</v>
      </c>
      <c r="AD154">
        <v>10</v>
      </c>
      <c r="AG154" t="s">
        <v>122</v>
      </c>
      <c r="AH154">
        <v>10</v>
      </c>
      <c r="AK154" t="s">
        <v>122</v>
      </c>
      <c r="AM154" t="s">
        <v>64</v>
      </c>
      <c r="AN154" t="s">
        <v>65</v>
      </c>
      <c r="AO154" t="str">
        <f>AM154</f>
        <v>Sublethal</v>
      </c>
      <c r="AP154" t="str">
        <f>AN154</f>
        <v>High</v>
      </c>
      <c r="AQ154" t="s">
        <v>77</v>
      </c>
      <c r="AT154" t="s">
        <v>68</v>
      </c>
      <c r="AU154" t="s">
        <v>68</v>
      </c>
    </row>
    <row r="155" spans="1:47">
      <c r="A155" t="s">
        <v>220</v>
      </c>
      <c r="B155">
        <v>2011</v>
      </c>
      <c r="C155" t="s">
        <v>71</v>
      </c>
      <c r="D155" s="3" t="s">
        <v>72</v>
      </c>
      <c r="E155">
        <v>3251294</v>
      </c>
      <c r="F155" t="s">
        <v>73</v>
      </c>
      <c r="G155" t="s">
        <v>221</v>
      </c>
      <c r="H155" t="s">
        <v>153</v>
      </c>
      <c r="I155" t="s">
        <v>154</v>
      </c>
      <c r="J155" s="3" t="s">
        <v>119</v>
      </c>
      <c r="K155" t="s">
        <v>120</v>
      </c>
      <c r="L155" t="s">
        <v>97</v>
      </c>
      <c r="M155">
        <v>21</v>
      </c>
      <c r="P155" t="s">
        <v>77</v>
      </c>
      <c r="Q155">
        <v>3</v>
      </c>
      <c r="R155">
        <v>10</v>
      </c>
      <c r="S155" t="s">
        <v>122</v>
      </c>
      <c r="T155">
        <v>10</v>
      </c>
      <c r="U155" t="s">
        <v>122</v>
      </c>
      <c r="V155">
        <v>7</v>
      </c>
      <c r="W155">
        <v>7</v>
      </c>
      <c r="X155" t="s">
        <v>103</v>
      </c>
      <c r="Y155">
        <v>7</v>
      </c>
      <c r="Z155" t="s">
        <v>104</v>
      </c>
      <c r="AA155" t="s">
        <v>222</v>
      </c>
      <c r="AB155" t="s">
        <v>106</v>
      </c>
      <c r="AD155">
        <v>10</v>
      </c>
      <c r="AG155" t="s">
        <v>122</v>
      </c>
      <c r="AH155">
        <v>10</v>
      </c>
      <c r="AK155" t="s">
        <v>122</v>
      </c>
      <c r="AM155" t="s">
        <v>64</v>
      </c>
      <c r="AN155" t="s">
        <v>65</v>
      </c>
      <c r="AQ155" t="s">
        <v>77</v>
      </c>
      <c r="AT155" t="s">
        <v>68</v>
      </c>
      <c r="AU155" t="s">
        <v>68</v>
      </c>
    </row>
    <row r="156" spans="1:47">
      <c r="A156" t="s">
        <v>220</v>
      </c>
      <c r="B156">
        <v>2011</v>
      </c>
      <c r="C156" t="s">
        <v>71</v>
      </c>
      <c r="D156" s="3" t="s">
        <v>223</v>
      </c>
      <c r="E156">
        <v>1317380</v>
      </c>
      <c r="F156" t="s">
        <v>73</v>
      </c>
      <c r="G156" t="s">
        <v>224</v>
      </c>
      <c r="H156" t="s">
        <v>153</v>
      </c>
      <c r="I156" t="s">
        <v>154</v>
      </c>
      <c r="J156" s="3" t="s">
        <v>119</v>
      </c>
      <c r="K156" t="s">
        <v>120</v>
      </c>
      <c r="L156" t="s">
        <v>97</v>
      </c>
      <c r="M156">
        <v>21</v>
      </c>
      <c r="P156" t="s">
        <v>77</v>
      </c>
      <c r="Q156">
        <v>3</v>
      </c>
      <c r="R156">
        <v>10</v>
      </c>
      <c r="S156" t="s">
        <v>122</v>
      </c>
      <c r="T156">
        <v>10</v>
      </c>
      <c r="U156" t="s">
        <v>122</v>
      </c>
      <c r="V156">
        <v>7</v>
      </c>
      <c r="W156">
        <v>4</v>
      </c>
      <c r="X156" t="s">
        <v>103</v>
      </c>
      <c r="Y156">
        <v>7</v>
      </c>
      <c r="Z156" t="s">
        <v>104</v>
      </c>
      <c r="AA156" t="s">
        <v>191</v>
      </c>
      <c r="AB156" t="s">
        <v>106</v>
      </c>
      <c r="AD156">
        <v>10</v>
      </c>
      <c r="AG156" t="s">
        <v>122</v>
      </c>
      <c r="AH156">
        <v>10</v>
      </c>
      <c r="AK156" t="s">
        <v>122</v>
      </c>
      <c r="AM156" t="s">
        <v>64</v>
      </c>
      <c r="AN156" t="s">
        <v>65</v>
      </c>
      <c r="AO156" t="str">
        <f>AM156</f>
        <v>Sublethal</v>
      </c>
      <c r="AP156" t="str">
        <f>AN156</f>
        <v>High</v>
      </c>
      <c r="AQ156" t="s">
        <v>77</v>
      </c>
      <c r="AT156" t="s">
        <v>68</v>
      </c>
      <c r="AU156" t="s">
        <v>68</v>
      </c>
    </row>
    <row r="157" spans="1:47" ht="63">
      <c r="A157" t="s">
        <v>220</v>
      </c>
      <c r="B157">
        <v>2011</v>
      </c>
      <c r="C157" t="s">
        <v>71</v>
      </c>
      <c r="D157" s="3" t="s">
        <v>223</v>
      </c>
      <c r="E157">
        <v>1317380</v>
      </c>
      <c r="F157" t="s">
        <v>73</v>
      </c>
      <c r="G157" t="s">
        <v>224</v>
      </c>
      <c r="H157" t="s">
        <v>153</v>
      </c>
      <c r="I157" t="s">
        <v>154</v>
      </c>
      <c r="J157" s="3" t="s">
        <v>119</v>
      </c>
      <c r="K157" t="s">
        <v>120</v>
      </c>
      <c r="L157" t="s">
        <v>97</v>
      </c>
      <c r="M157">
        <v>21</v>
      </c>
      <c r="P157" t="s">
        <v>77</v>
      </c>
      <c r="Q157">
        <v>3</v>
      </c>
      <c r="R157">
        <v>10</v>
      </c>
      <c r="S157" t="s">
        <v>122</v>
      </c>
      <c r="T157">
        <v>10</v>
      </c>
      <c r="U157" t="s">
        <v>122</v>
      </c>
      <c r="V157">
        <v>7</v>
      </c>
      <c r="W157">
        <v>7</v>
      </c>
      <c r="X157" t="s">
        <v>103</v>
      </c>
      <c r="Y157">
        <v>7</v>
      </c>
      <c r="Z157" t="s">
        <v>104</v>
      </c>
      <c r="AA157" t="s">
        <v>222</v>
      </c>
      <c r="AB157" t="s">
        <v>106</v>
      </c>
      <c r="AD157">
        <v>10</v>
      </c>
      <c r="AG157" t="s">
        <v>122</v>
      </c>
      <c r="AH157">
        <v>10</v>
      </c>
      <c r="AK157" t="s">
        <v>122</v>
      </c>
      <c r="AM157" t="s">
        <v>64</v>
      </c>
      <c r="AN157" t="s">
        <v>65</v>
      </c>
      <c r="AQ157" t="s">
        <v>77</v>
      </c>
      <c r="AR157" s="5" t="s">
        <v>225</v>
      </c>
      <c r="AT157" t="s">
        <v>68</v>
      </c>
      <c r="AU157" t="s">
        <v>68</v>
      </c>
    </row>
    <row r="158" spans="1:47" ht="47.25">
      <c r="A158" t="s">
        <v>226</v>
      </c>
      <c r="B158" t="str">
        <f t="shared" ref="B158:B167" si="18">RIGHT(A158,5)</f>
        <v xml:space="preserve"> 2012</v>
      </c>
      <c r="C158" s="3" t="s">
        <v>71</v>
      </c>
      <c r="D158" t="s">
        <v>223</v>
      </c>
      <c r="E158" s="6" t="s">
        <v>227</v>
      </c>
      <c r="F158" t="s">
        <v>87</v>
      </c>
      <c r="G158" t="s">
        <v>228</v>
      </c>
      <c r="H158" t="s">
        <v>153</v>
      </c>
      <c r="I158" t="s">
        <v>154</v>
      </c>
      <c r="J158" t="s">
        <v>74</v>
      </c>
      <c r="K158" t="s">
        <v>75</v>
      </c>
      <c r="L158" t="s">
        <v>97</v>
      </c>
      <c r="M158">
        <v>15</v>
      </c>
      <c r="P158" t="s">
        <v>77</v>
      </c>
      <c r="Q158">
        <v>1</v>
      </c>
      <c r="R158">
        <v>3</v>
      </c>
      <c r="S158" t="s">
        <v>229</v>
      </c>
      <c r="T158">
        <v>3000</v>
      </c>
      <c r="U158" t="s">
        <v>230</v>
      </c>
      <c r="V158">
        <v>8</v>
      </c>
      <c r="W158">
        <v>8</v>
      </c>
      <c r="X158" t="s">
        <v>103</v>
      </c>
      <c r="Y158">
        <v>8</v>
      </c>
      <c r="Z158" t="s">
        <v>104</v>
      </c>
      <c r="AA158" t="s">
        <v>231</v>
      </c>
      <c r="AM158" t="s">
        <v>64</v>
      </c>
      <c r="AN158" t="s">
        <v>65</v>
      </c>
      <c r="AO158" t="str">
        <f>AM158</f>
        <v>Sublethal</v>
      </c>
      <c r="AP158" t="s">
        <v>65</v>
      </c>
      <c r="AQ158" t="s">
        <v>77</v>
      </c>
      <c r="AR158" s="5" t="s">
        <v>232</v>
      </c>
      <c r="AT158" t="s">
        <v>68</v>
      </c>
      <c r="AU158" t="s">
        <v>68</v>
      </c>
    </row>
    <row r="159" spans="1:47">
      <c r="A159" t="s">
        <v>226</v>
      </c>
      <c r="B159" t="str">
        <f t="shared" si="18"/>
        <v xml:space="preserve"> 2012</v>
      </c>
      <c r="C159" s="3" t="s">
        <v>71</v>
      </c>
      <c r="D159" t="s">
        <v>223</v>
      </c>
      <c r="E159" s="6" t="s">
        <v>227</v>
      </c>
      <c r="F159" t="s">
        <v>87</v>
      </c>
      <c r="G159" t="s">
        <v>228</v>
      </c>
      <c r="H159" t="s">
        <v>153</v>
      </c>
      <c r="I159" t="s">
        <v>154</v>
      </c>
      <c r="J159" t="s">
        <v>74</v>
      </c>
      <c r="K159" t="s">
        <v>75</v>
      </c>
      <c r="L159" t="s">
        <v>97</v>
      </c>
      <c r="M159">
        <v>15</v>
      </c>
      <c r="P159" t="s">
        <v>77</v>
      </c>
      <c r="Q159">
        <v>1</v>
      </c>
      <c r="R159">
        <v>3</v>
      </c>
      <c r="S159" t="s">
        <v>229</v>
      </c>
      <c r="T159">
        <v>3000</v>
      </c>
      <c r="U159" t="s">
        <v>230</v>
      </c>
      <c r="V159">
        <v>11</v>
      </c>
      <c r="W159">
        <v>11</v>
      </c>
      <c r="X159" t="s">
        <v>103</v>
      </c>
      <c r="Y159">
        <v>11</v>
      </c>
      <c r="Z159" t="s">
        <v>104</v>
      </c>
      <c r="AA159" t="s">
        <v>233</v>
      </c>
      <c r="AM159" t="s">
        <v>64</v>
      </c>
      <c r="AN159" t="s">
        <v>65</v>
      </c>
      <c r="AQ159" t="s">
        <v>77</v>
      </c>
      <c r="AT159" t="s">
        <v>68</v>
      </c>
      <c r="AU159" t="s">
        <v>68</v>
      </c>
    </row>
    <row r="160" spans="1:47">
      <c r="A160" t="s">
        <v>234</v>
      </c>
      <c r="B160" t="str">
        <f t="shared" si="18"/>
        <v xml:space="preserve"> 2013</v>
      </c>
      <c r="C160" s="3" t="s">
        <v>71</v>
      </c>
      <c r="D160" s="7" t="s">
        <v>72</v>
      </c>
      <c r="E160" s="6" t="s">
        <v>235</v>
      </c>
      <c r="F160" t="s">
        <v>73</v>
      </c>
      <c r="G160" t="s">
        <v>236</v>
      </c>
      <c r="H160" t="s">
        <v>153</v>
      </c>
      <c r="I160" t="s">
        <v>154</v>
      </c>
      <c r="J160" t="s">
        <v>74</v>
      </c>
      <c r="K160" t="s">
        <v>237</v>
      </c>
      <c r="L160" t="s">
        <v>97</v>
      </c>
      <c r="P160" t="s">
        <v>237</v>
      </c>
      <c r="Q160">
        <v>1</v>
      </c>
      <c r="R160">
        <v>10</v>
      </c>
      <c r="S160" t="s">
        <v>238</v>
      </c>
      <c r="T160">
        <v>10</v>
      </c>
      <c r="U160" t="s">
        <v>238</v>
      </c>
      <c r="V160">
        <v>14</v>
      </c>
      <c r="W160">
        <v>14</v>
      </c>
      <c r="X160" t="s">
        <v>103</v>
      </c>
      <c r="Y160">
        <v>14</v>
      </c>
      <c r="Z160" t="s">
        <v>104</v>
      </c>
      <c r="AA160" t="s">
        <v>231</v>
      </c>
      <c r="AM160" t="s">
        <v>64</v>
      </c>
      <c r="AN160" t="s">
        <v>65</v>
      </c>
      <c r="AO160" t="str">
        <f>AM160</f>
        <v>Sublethal</v>
      </c>
      <c r="AP160" t="str">
        <f>AN160</f>
        <v>High</v>
      </c>
      <c r="AQ160" t="s">
        <v>237</v>
      </c>
      <c r="AT160" t="s">
        <v>68</v>
      </c>
      <c r="AU160" t="s">
        <v>68</v>
      </c>
    </row>
    <row r="161" spans="1:47">
      <c r="A161" t="s">
        <v>234</v>
      </c>
      <c r="B161" t="str">
        <f t="shared" si="18"/>
        <v xml:space="preserve"> 2013</v>
      </c>
      <c r="C161" s="3" t="s">
        <v>71</v>
      </c>
      <c r="D161" s="7" t="s">
        <v>72</v>
      </c>
      <c r="E161" s="6" t="s">
        <v>235</v>
      </c>
      <c r="F161" t="s">
        <v>73</v>
      </c>
      <c r="G161" t="s">
        <v>236</v>
      </c>
      <c r="H161" t="s">
        <v>153</v>
      </c>
      <c r="I161" t="s">
        <v>154</v>
      </c>
      <c r="J161" t="s">
        <v>74</v>
      </c>
      <c r="K161" t="s">
        <v>237</v>
      </c>
      <c r="L161" t="s">
        <v>97</v>
      </c>
      <c r="P161" t="s">
        <v>237</v>
      </c>
      <c r="Q161">
        <v>1</v>
      </c>
      <c r="R161">
        <v>10</v>
      </c>
      <c r="S161" t="s">
        <v>238</v>
      </c>
      <c r="T161">
        <v>10</v>
      </c>
      <c r="U161" t="s">
        <v>238</v>
      </c>
      <c r="V161">
        <v>14</v>
      </c>
      <c r="W161">
        <v>14</v>
      </c>
      <c r="X161" t="s">
        <v>103</v>
      </c>
      <c r="Y161">
        <v>14</v>
      </c>
      <c r="Z161" t="s">
        <v>104</v>
      </c>
      <c r="AA161" t="s">
        <v>233</v>
      </c>
      <c r="AM161" t="s">
        <v>64</v>
      </c>
      <c r="AN161" t="s">
        <v>65</v>
      </c>
      <c r="AQ161" t="s">
        <v>237</v>
      </c>
      <c r="AT161" t="s">
        <v>68</v>
      </c>
      <c r="AU161" t="s">
        <v>68</v>
      </c>
    </row>
    <row r="162" spans="1:47" ht="47.25">
      <c r="A162" t="s">
        <v>234</v>
      </c>
      <c r="B162" t="str">
        <f t="shared" si="18"/>
        <v xml:space="preserve"> 2013</v>
      </c>
      <c r="C162" s="3" t="s">
        <v>71</v>
      </c>
      <c r="D162" t="s">
        <v>223</v>
      </c>
      <c r="E162" s="6" t="s">
        <v>239</v>
      </c>
      <c r="F162" t="s">
        <v>73</v>
      </c>
      <c r="G162" t="s">
        <v>240</v>
      </c>
      <c r="H162" t="s">
        <v>153</v>
      </c>
      <c r="I162" t="s">
        <v>154</v>
      </c>
      <c r="J162" t="s">
        <v>74</v>
      </c>
      <c r="K162" t="s">
        <v>237</v>
      </c>
      <c r="L162" t="s">
        <v>97</v>
      </c>
      <c r="P162" t="s">
        <v>237</v>
      </c>
      <c r="Q162">
        <v>1</v>
      </c>
      <c r="R162">
        <v>10</v>
      </c>
      <c r="S162" t="s">
        <v>238</v>
      </c>
      <c r="T162">
        <v>10</v>
      </c>
      <c r="U162" t="s">
        <v>238</v>
      </c>
      <c r="V162">
        <v>14</v>
      </c>
      <c r="W162">
        <v>14</v>
      </c>
      <c r="X162" t="s">
        <v>103</v>
      </c>
      <c r="Y162">
        <v>14</v>
      </c>
      <c r="Z162" t="s">
        <v>104</v>
      </c>
      <c r="AA162" t="s">
        <v>231</v>
      </c>
      <c r="AM162" t="s">
        <v>64</v>
      </c>
      <c r="AN162" t="s">
        <v>65</v>
      </c>
      <c r="AO162" t="str">
        <f>AM162</f>
        <v>Sublethal</v>
      </c>
      <c r="AP162" t="str">
        <f>AN162</f>
        <v>High</v>
      </c>
      <c r="AQ162" t="s">
        <v>237</v>
      </c>
      <c r="AR162" s="5" t="s">
        <v>241</v>
      </c>
      <c r="AT162" t="s">
        <v>68</v>
      </c>
      <c r="AU162" t="s">
        <v>68</v>
      </c>
    </row>
    <row r="163" spans="1:47">
      <c r="A163" t="s">
        <v>234</v>
      </c>
      <c r="B163" t="str">
        <f t="shared" si="18"/>
        <v xml:space="preserve"> 2013</v>
      </c>
      <c r="C163" s="3" t="s">
        <v>71</v>
      </c>
      <c r="D163" t="s">
        <v>223</v>
      </c>
      <c r="E163" s="6" t="s">
        <v>239</v>
      </c>
      <c r="F163" t="s">
        <v>73</v>
      </c>
      <c r="G163" t="s">
        <v>240</v>
      </c>
      <c r="H163" t="s">
        <v>153</v>
      </c>
      <c r="I163" t="s">
        <v>154</v>
      </c>
      <c r="J163" t="s">
        <v>74</v>
      </c>
      <c r="K163" t="s">
        <v>237</v>
      </c>
      <c r="L163" t="s">
        <v>97</v>
      </c>
      <c r="P163" t="s">
        <v>237</v>
      </c>
      <c r="Q163">
        <v>1</v>
      </c>
      <c r="R163">
        <v>10</v>
      </c>
      <c r="S163" t="s">
        <v>238</v>
      </c>
      <c r="T163">
        <v>10</v>
      </c>
      <c r="U163" t="s">
        <v>238</v>
      </c>
      <c r="V163">
        <v>14</v>
      </c>
      <c r="W163">
        <v>14</v>
      </c>
      <c r="X163" t="s">
        <v>103</v>
      </c>
      <c r="Y163">
        <v>14</v>
      </c>
      <c r="Z163" t="s">
        <v>104</v>
      </c>
      <c r="AA163" t="s">
        <v>233</v>
      </c>
      <c r="AM163" t="s">
        <v>64</v>
      </c>
      <c r="AN163" t="s">
        <v>65</v>
      </c>
      <c r="AQ163" t="s">
        <v>237</v>
      </c>
      <c r="AT163" t="s">
        <v>68</v>
      </c>
      <c r="AU163" t="s">
        <v>68</v>
      </c>
    </row>
    <row r="164" spans="1:47" ht="63">
      <c r="A164" t="s">
        <v>242</v>
      </c>
      <c r="B164" t="str">
        <f t="shared" si="18"/>
        <v xml:space="preserve"> 2014</v>
      </c>
      <c r="C164" s="3" t="s">
        <v>71</v>
      </c>
      <c r="D164" s="3" t="s">
        <v>72</v>
      </c>
      <c r="E164" s="6" t="s">
        <v>243</v>
      </c>
      <c r="F164" t="s">
        <v>244</v>
      </c>
      <c r="G164" t="s">
        <v>245</v>
      </c>
      <c r="H164" t="s">
        <v>153</v>
      </c>
      <c r="I164" t="s">
        <v>154</v>
      </c>
      <c r="J164" t="s">
        <v>74</v>
      </c>
      <c r="K164" t="s">
        <v>237</v>
      </c>
      <c r="L164" t="s">
        <v>97</v>
      </c>
      <c r="P164" t="s">
        <v>237</v>
      </c>
      <c r="Q164">
        <v>1</v>
      </c>
      <c r="R164">
        <v>10</v>
      </c>
      <c r="S164" t="s">
        <v>238</v>
      </c>
      <c r="T164">
        <v>10</v>
      </c>
      <c r="U164" t="s">
        <v>238</v>
      </c>
      <c r="V164">
        <v>21</v>
      </c>
      <c r="W164">
        <v>21</v>
      </c>
      <c r="X164" t="s">
        <v>103</v>
      </c>
      <c r="Y164">
        <v>21</v>
      </c>
      <c r="Z164" t="s">
        <v>104</v>
      </c>
      <c r="AA164" t="s">
        <v>231</v>
      </c>
      <c r="AM164" t="s">
        <v>64</v>
      </c>
      <c r="AN164" t="s">
        <v>65</v>
      </c>
      <c r="AO164" t="str">
        <f>AM164</f>
        <v>Sublethal</v>
      </c>
      <c r="AP164" t="str">
        <f>AN164</f>
        <v>High</v>
      </c>
      <c r="AQ164" t="s">
        <v>237</v>
      </c>
      <c r="AR164" s="4" t="s">
        <v>246</v>
      </c>
      <c r="AT164" t="s">
        <v>68</v>
      </c>
      <c r="AU164" t="s">
        <v>68</v>
      </c>
    </row>
    <row r="165" spans="1:47">
      <c r="A165" t="s">
        <v>242</v>
      </c>
      <c r="B165" t="str">
        <f t="shared" si="18"/>
        <v xml:space="preserve"> 2014</v>
      </c>
      <c r="C165" s="3" t="s">
        <v>71</v>
      </c>
      <c r="D165" s="7" t="s">
        <v>72</v>
      </c>
      <c r="E165" s="6" t="s">
        <v>243</v>
      </c>
      <c r="F165" t="s">
        <v>244</v>
      </c>
      <c r="G165" t="s">
        <v>245</v>
      </c>
      <c r="H165" t="s">
        <v>153</v>
      </c>
      <c r="I165" t="s">
        <v>154</v>
      </c>
      <c r="J165" t="s">
        <v>74</v>
      </c>
      <c r="K165" t="s">
        <v>237</v>
      </c>
      <c r="L165" t="s">
        <v>97</v>
      </c>
      <c r="P165" t="s">
        <v>237</v>
      </c>
      <c r="Q165">
        <v>1</v>
      </c>
      <c r="R165">
        <v>10</v>
      </c>
      <c r="S165" t="s">
        <v>238</v>
      </c>
      <c r="T165">
        <v>10</v>
      </c>
      <c r="U165" t="s">
        <v>238</v>
      </c>
      <c r="V165">
        <v>21</v>
      </c>
      <c r="W165">
        <v>14</v>
      </c>
      <c r="X165" t="s">
        <v>103</v>
      </c>
      <c r="Y165">
        <v>14</v>
      </c>
      <c r="Z165" t="s">
        <v>104</v>
      </c>
      <c r="AA165" t="s">
        <v>233</v>
      </c>
      <c r="AM165" t="s">
        <v>64</v>
      </c>
      <c r="AN165" t="s">
        <v>65</v>
      </c>
      <c r="AQ165" t="s">
        <v>237</v>
      </c>
      <c r="AT165" t="s">
        <v>68</v>
      </c>
      <c r="AU165" t="s">
        <v>68</v>
      </c>
    </row>
    <row r="166" spans="1:47">
      <c r="A166" t="s">
        <v>242</v>
      </c>
      <c r="B166" t="str">
        <f t="shared" si="18"/>
        <v xml:space="preserve"> 2014</v>
      </c>
      <c r="C166" s="3" t="s">
        <v>71</v>
      </c>
      <c r="D166" t="s">
        <v>223</v>
      </c>
      <c r="E166" s="6" t="s">
        <v>247</v>
      </c>
      <c r="F166" t="s">
        <v>244</v>
      </c>
      <c r="G166" t="s">
        <v>244</v>
      </c>
      <c r="H166" t="s">
        <v>153</v>
      </c>
      <c r="I166" t="s">
        <v>154</v>
      </c>
      <c r="J166" t="s">
        <v>74</v>
      </c>
      <c r="K166" t="s">
        <v>237</v>
      </c>
      <c r="L166" t="s">
        <v>97</v>
      </c>
      <c r="P166" t="s">
        <v>237</v>
      </c>
      <c r="Q166">
        <v>1</v>
      </c>
      <c r="R166">
        <v>10</v>
      </c>
      <c r="S166" t="s">
        <v>238</v>
      </c>
      <c r="T166">
        <v>10</v>
      </c>
      <c r="U166" t="s">
        <v>238</v>
      </c>
      <c r="V166">
        <v>21</v>
      </c>
      <c r="W166">
        <v>21</v>
      </c>
      <c r="X166" t="s">
        <v>103</v>
      </c>
      <c r="Y166">
        <v>21</v>
      </c>
      <c r="Z166" t="s">
        <v>104</v>
      </c>
      <c r="AA166" t="s">
        <v>231</v>
      </c>
      <c r="AM166" t="s">
        <v>64</v>
      </c>
      <c r="AN166" t="s">
        <v>65</v>
      </c>
      <c r="AO166" t="str">
        <f>AM166</f>
        <v>Sublethal</v>
      </c>
      <c r="AP166" t="str">
        <f>AN166</f>
        <v>High</v>
      </c>
      <c r="AQ166" t="s">
        <v>237</v>
      </c>
      <c r="AT166" t="s">
        <v>68</v>
      </c>
      <c r="AU166" t="s">
        <v>68</v>
      </c>
    </row>
    <row r="167" spans="1:47">
      <c r="A167" t="s">
        <v>242</v>
      </c>
      <c r="B167" t="str">
        <f t="shared" si="18"/>
        <v xml:space="preserve"> 2014</v>
      </c>
      <c r="C167" s="3" t="s">
        <v>71</v>
      </c>
      <c r="D167" t="s">
        <v>223</v>
      </c>
      <c r="E167" s="6" t="s">
        <v>247</v>
      </c>
      <c r="F167" t="s">
        <v>244</v>
      </c>
      <c r="G167" t="s">
        <v>244</v>
      </c>
      <c r="H167" t="s">
        <v>153</v>
      </c>
      <c r="I167" t="s">
        <v>154</v>
      </c>
      <c r="J167" t="s">
        <v>74</v>
      </c>
      <c r="K167" t="s">
        <v>237</v>
      </c>
      <c r="L167" t="s">
        <v>97</v>
      </c>
      <c r="P167" t="s">
        <v>237</v>
      </c>
      <c r="Q167">
        <v>1</v>
      </c>
      <c r="R167">
        <v>10</v>
      </c>
      <c r="S167" t="s">
        <v>238</v>
      </c>
      <c r="T167">
        <v>10</v>
      </c>
      <c r="U167" t="s">
        <v>238</v>
      </c>
      <c r="V167">
        <v>21</v>
      </c>
      <c r="W167">
        <v>14</v>
      </c>
      <c r="X167" t="s">
        <v>103</v>
      </c>
      <c r="Y167">
        <v>14</v>
      </c>
      <c r="Z167" t="s">
        <v>104</v>
      </c>
      <c r="AA167" t="s">
        <v>233</v>
      </c>
      <c r="AM167" t="s">
        <v>64</v>
      </c>
      <c r="AN167" t="s">
        <v>65</v>
      </c>
      <c r="AQ167" t="s">
        <v>237</v>
      </c>
      <c r="AT167" t="s">
        <v>68</v>
      </c>
      <c r="AU167" t="s">
        <v>68</v>
      </c>
    </row>
    <row r="168" spans="1:47" ht="47.25">
      <c r="A168" t="s">
        <v>248</v>
      </c>
      <c r="B168">
        <v>2007</v>
      </c>
      <c r="C168" t="s">
        <v>71</v>
      </c>
      <c r="D168" s="3" t="s">
        <v>72</v>
      </c>
      <c r="E168">
        <v>7758987</v>
      </c>
      <c r="F168" t="s">
        <v>73</v>
      </c>
      <c r="G168" t="s">
        <v>249</v>
      </c>
      <c r="H168" t="s">
        <v>153</v>
      </c>
      <c r="I168" t="s">
        <v>154</v>
      </c>
      <c r="J168" t="s">
        <v>174</v>
      </c>
      <c r="K168" t="s">
        <v>120</v>
      </c>
      <c r="L168" t="s">
        <v>55</v>
      </c>
      <c r="M168">
        <v>12</v>
      </c>
      <c r="P168" t="s">
        <v>77</v>
      </c>
      <c r="Q168">
        <v>2</v>
      </c>
      <c r="W168">
        <v>160</v>
      </c>
      <c r="X168" t="s">
        <v>79</v>
      </c>
      <c r="Y168">
        <v>6.6666999999999996</v>
      </c>
      <c r="Z168" t="s">
        <v>81</v>
      </c>
      <c r="AA168" t="s">
        <v>81</v>
      </c>
      <c r="AB168" t="s">
        <v>85</v>
      </c>
      <c r="AD168">
        <v>4</v>
      </c>
      <c r="AG168" t="s">
        <v>121</v>
      </c>
      <c r="AH168">
        <f>AD168*1000</f>
        <v>4000</v>
      </c>
      <c r="AK168" t="s">
        <v>122</v>
      </c>
      <c r="AL168">
        <v>50</v>
      </c>
      <c r="AM168" t="str">
        <f>IF(ISBLANK(AL168),"",IF(AL168&gt;=75,"Severe",IF(AL168&gt;=25,"Significant",IF(AL168&gt;=1,"Some", IF(AL168=0,"None")))))</f>
        <v>Significant</v>
      </c>
      <c r="AN168" t="str">
        <f>IF(ISBLANK(AL168),"",IF(AL168&gt;=75,"None",IF(AL168&gt;=25,"Low",IF(AL168&gt;=1,"Medium", IF(AL168=0,"High")))))</f>
        <v>Low</v>
      </c>
      <c r="AO168" t="str">
        <f>AM168</f>
        <v>Significant</v>
      </c>
      <c r="AP168" t="str">
        <f>AN168</f>
        <v>Low</v>
      </c>
      <c r="AQ168" t="s">
        <v>77</v>
      </c>
      <c r="AR168" s="5" t="s">
        <v>250</v>
      </c>
      <c r="AS168" t="s">
        <v>251</v>
      </c>
      <c r="AT168" t="s">
        <v>68</v>
      </c>
      <c r="AU168" t="s">
        <v>68</v>
      </c>
    </row>
    <row r="169" spans="1:47">
      <c r="A169" t="s">
        <v>248</v>
      </c>
      <c r="B169">
        <v>2007</v>
      </c>
      <c r="C169" t="s">
        <v>71</v>
      </c>
      <c r="D169" s="3" t="s">
        <v>72</v>
      </c>
      <c r="E169">
        <v>7758987</v>
      </c>
      <c r="F169" t="s">
        <v>73</v>
      </c>
      <c r="G169" t="s">
        <v>249</v>
      </c>
      <c r="H169" t="s">
        <v>153</v>
      </c>
      <c r="I169" t="s">
        <v>154</v>
      </c>
      <c r="J169" t="s">
        <v>174</v>
      </c>
      <c r="K169" t="s">
        <v>120</v>
      </c>
      <c r="L169" t="s">
        <v>55</v>
      </c>
      <c r="M169">
        <v>12</v>
      </c>
      <c r="P169" t="s">
        <v>77</v>
      </c>
      <c r="Q169">
        <v>2</v>
      </c>
      <c r="W169">
        <v>86</v>
      </c>
      <c r="X169" t="s">
        <v>79</v>
      </c>
      <c r="Y169">
        <v>3.5832999999999999</v>
      </c>
      <c r="Z169" t="s">
        <v>81</v>
      </c>
      <c r="AA169" t="s">
        <v>81</v>
      </c>
      <c r="AB169" t="s">
        <v>85</v>
      </c>
      <c r="AD169">
        <v>4</v>
      </c>
      <c r="AG169" t="s">
        <v>121</v>
      </c>
      <c r="AH169">
        <f>AD169*1000</f>
        <v>4000</v>
      </c>
      <c r="AK169" t="s">
        <v>122</v>
      </c>
      <c r="AL169">
        <v>50</v>
      </c>
      <c r="AM169" t="str">
        <f>IF(ISBLANK(AL169),"",IF(AL169&gt;=75,"Severe",IF(AL169&gt;=25,"Significant",IF(AL169&gt;=1,"Some", IF(AL169=0,"None")))))</f>
        <v>Significant</v>
      </c>
      <c r="AN169" t="str">
        <f>IF(ISBLANK(AL169),"",IF(AL169&gt;=75,"None",IF(AL169&gt;=25,"Low",IF(AL169&gt;=1,"Medium", IF(AL169=0,"High")))))</f>
        <v>Low</v>
      </c>
      <c r="AQ169" t="s">
        <v>77</v>
      </c>
      <c r="AS169" t="s">
        <v>252</v>
      </c>
      <c r="AT169" t="s">
        <v>68</v>
      </c>
      <c r="AU169" t="s">
        <v>68</v>
      </c>
    </row>
    <row r="170" spans="1:47">
      <c r="A170" t="s">
        <v>248</v>
      </c>
      <c r="B170">
        <v>2007</v>
      </c>
      <c r="C170" t="s">
        <v>71</v>
      </c>
      <c r="D170" s="3" t="s">
        <v>72</v>
      </c>
      <c r="E170">
        <v>7758987</v>
      </c>
      <c r="F170" t="s">
        <v>73</v>
      </c>
      <c r="G170" t="s">
        <v>249</v>
      </c>
      <c r="H170" t="s">
        <v>153</v>
      </c>
      <c r="I170" t="s">
        <v>154</v>
      </c>
      <c r="J170" t="s">
        <v>174</v>
      </c>
      <c r="K170" t="s">
        <v>120</v>
      </c>
      <c r="L170" t="s">
        <v>55</v>
      </c>
      <c r="M170">
        <v>12</v>
      </c>
      <c r="P170" t="s">
        <v>77</v>
      </c>
      <c r="Q170">
        <v>2</v>
      </c>
      <c r="W170">
        <v>258</v>
      </c>
      <c r="X170" t="s">
        <v>79</v>
      </c>
      <c r="Y170">
        <v>10.75</v>
      </c>
      <c r="Z170" t="s">
        <v>81</v>
      </c>
      <c r="AA170" t="s">
        <v>81</v>
      </c>
      <c r="AB170" t="s">
        <v>85</v>
      </c>
      <c r="AD170">
        <v>4</v>
      </c>
      <c r="AG170" t="s">
        <v>121</v>
      </c>
      <c r="AH170">
        <f>AD170*1000</f>
        <v>4000</v>
      </c>
      <c r="AK170" t="s">
        <v>122</v>
      </c>
      <c r="AL170">
        <v>50</v>
      </c>
      <c r="AM170" t="str">
        <f>IF(ISBLANK(AL170),"",IF(AL170&gt;=75,"Severe",IF(AL170&gt;=25,"Significant",IF(AL170&gt;=1,"Some", IF(AL170=0,"None")))))</f>
        <v>Significant</v>
      </c>
      <c r="AN170" t="str">
        <f>IF(ISBLANK(AL170),"",IF(AL170&gt;=75,"None",IF(AL170&gt;=25,"Low",IF(AL170&gt;=1,"Medium", IF(AL170=0,"High")))))</f>
        <v>Low</v>
      </c>
      <c r="AQ170" t="s">
        <v>77</v>
      </c>
      <c r="AS170" t="s">
        <v>253</v>
      </c>
      <c r="AT170" t="s">
        <v>68</v>
      </c>
      <c r="AU170" t="s">
        <v>68</v>
      </c>
    </row>
    <row r="171" spans="1:47">
      <c r="A171" t="s">
        <v>248</v>
      </c>
      <c r="B171">
        <v>2007</v>
      </c>
      <c r="C171" t="s">
        <v>71</v>
      </c>
      <c r="D171" s="3" t="s">
        <v>72</v>
      </c>
      <c r="E171">
        <v>7758987</v>
      </c>
      <c r="F171" t="s">
        <v>73</v>
      </c>
      <c r="G171" t="s">
        <v>249</v>
      </c>
      <c r="H171" t="s">
        <v>153</v>
      </c>
      <c r="I171" t="s">
        <v>154</v>
      </c>
      <c r="J171" t="s">
        <v>174</v>
      </c>
      <c r="K171" t="s">
        <v>120</v>
      </c>
      <c r="L171" t="s">
        <v>55</v>
      </c>
      <c r="M171">
        <v>12</v>
      </c>
      <c r="P171" t="s">
        <v>77</v>
      </c>
      <c r="Q171">
        <v>2</v>
      </c>
      <c r="W171">
        <v>100</v>
      </c>
      <c r="X171" t="s">
        <v>79</v>
      </c>
      <c r="Y171">
        <v>4.1666999999999996</v>
      </c>
      <c r="Z171" t="s">
        <v>81</v>
      </c>
      <c r="AA171" t="s">
        <v>81</v>
      </c>
      <c r="AB171" t="s">
        <v>85</v>
      </c>
      <c r="AD171">
        <v>4</v>
      </c>
      <c r="AG171" t="s">
        <v>121</v>
      </c>
      <c r="AH171">
        <f>AD171*1000</f>
        <v>4000</v>
      </c>
      <c r="AK171" t="s">
        <v>122</v>
      </c>
      <c r="AL171">
        <v>50</v>
      </c>
      <c r="AM171" t="str">
        <f>IF(ISBLANK(AL171),"",IF(AL171&gt;=75,"Severe",IF(AL171&gt;=25,"Significant",IF(AL171&gt;=1,"Some", IF(AL171=0,"None")))))</f>
        <v>Significant</v>
      </c>
      <c r="AN171" t="str">
        <f>IF(ISBLANK(AL171),"",IF(AL171&gt;=75,"None",IF(AL171&gt;=25,"Low",IF(AL171&gt;=1,"Medium", IF(AL171=0,"High")))))</f>
        <v>Low</v>
      </c>
      <c r="AQ171" t="s">
        <v>77</v>
      </c>
      <c r="AS171" t="s">
        <v>254</v>
      </c>
      <c r="AT171" t="s">
        <v>68</v>
      </c>
      <c r="AU171" t="s">
        <v>68</v>
      </c>
    </row>
    <row r="172" spans="1:47">
      <c r="A172" t="s">
        <v>248</v>
      </c>
      <c r="B172">
        <v>2007</v>
      </c>
      <c r="C172" t="s">
        <v>71</v>
      </c>
      <c r="D172" s="3" t="s">
        <v>72</v>
      </c>
      <c r="E172">
        <v>7758987</v>
      </c>
      <c r="F172" t="s">
        <v>73</v>
      </c>
      <c r="G172" t="s">
        <v>249</v>
      </c>
      <c r="H172" t="s">
        <v>153</v>
      </c>
      <c r="I172" t="s">
        <v>154</v>
      </c>
      <c r="J172" t="s">
        <v>174</v>
      </c>
      <c r="K172" t="s">
        <v>120</v>
      </c>
      <c r="L172" t="s">
        <v>55</v>
      </c>
      <c r="M172">
        <v>12</v>
      </c>
      <c r="P172" t="s">
        <v>77</v>
      </c>
      <c r="Q172">
        <v>2</v>
      </c>
      <c r="W172">
        <v>134</v>
      </c>
      <c r="X172" t="s">
        <v>79</v>
      </c>
      <c r="Y172">
        <v>5.5833000000000004</v>
      </c>
      <c r="Z172" t="s">
        <v>81</v>
      </c>
      <c r="AA172" t="s">
        <v>81</v>
      </c>
      <c r="AB172" t="s">
        <v>85</v>
      </c>
      <c r="AD172">
        <v>4</v>
      </c>
      <c r="AG172" t="s">
        <v>121</v>
      </c>
      <c r="AH172">
        <f>AD172*1000</f>
        <v>4000</v>
      </c>
      <c r="AK172" t="s">
        <v>122</v>
      </c>
      <c r="AL172">
        <v>50</v>
      </c>
      <c r="AM172" t="str">
        <f>IF(ISBLANK(AL172),"",IF(AL172&gt;=75,"Severe",IF(AL172&gt;=25,"Significant",IF(AL172&gt;=1,"Some", IF(AL172=0,"None")))))</f>
        <v>Significant</v>
      </c>
      <c r="AN172" t="str">
        <f>IF(ISBLANK(AL172),"",IF(AL172&gt;=75,"None",IF(AL172&gt;=25,"Low",IF(AL172&gt;=1,"Medium", IF(AL172=0,"High")))))</f>
        <v>Low</v>
      </c>
      <c r="AQ172" t="s">
        <v>77</v>
      </c>
      <c r="AS172" t="s">
        <v>255</v>
      </c>
      <c r="AT172" t="s">
        <v>68</v>
      </c>
      <c r="AU172" t="s">
        <v>68</v>
      </c>
    </row>
    <row r="173" spans="1:47">
      <c r="A173" t="s">
        <v>248</v>
      </c>
      <c r="B173">
        <v>2007</v>
      </c>
      <c r="C173" t="s">
        <v>71</v>
      </c>
      <c r="D173" s="3" t="s">
        <v>72</v>
      </c>
      <c r="E173">
        <v>7758987</v>
      </c>
      <c r="F173" t="s">
        <v>73</v>
      </c>
      <c r="G173" t="s">
        <v>249</v>
      </c>
      <c r="H173" t="s">
        <v>153</v>
      </c>
      <c r="I173" t="s">
        <v>154</v>
      </c>
      <c r="J173" t="s">
        <v>174</v>
      </c>
      <c r="K173" t="s">
        <v>120</v>
      </c>
      <c r="L173" t="s">
        <v>55</v>
      </c>
      <c r="M173">
        <v>12</v>
      </c>
      <c r="P173" t="s">
        <v>77</v>
      </c>
      <c r="Q173">
        <v>5</v>
      </c>
      <c r="W173">
        <v>90</v>
      </c>
      <c r="X173" t="s">
        <v>103</v>
      </c>
      <c r="Y173">
        <v>90</v>
      </c>
      <c r="Z173" t="s">
        <v>81</v>
      </c>
      <c r="AA173" t="s">
        <v>81</v>
      </c>
      <c r="AE173">
        <v>0.5</v>
      </c>
      <c r="AF173">
        <v>8</v>
      </c>
      <c r="AG173" t="s">
        <v>121</v>
      </c>
      <c r="AI173">
        <f t="shared" ref="AI173:AJ177" si="19">AE173*1000</f>
        <v>500</v>
      </c>
      <c r="AJ173">
        <f t="shared" si="19"/>
        <v>8000</v>
      </c>
      <c r="AK173" t="s">
        <v>122</v>
      </c>
      <c r="AQ173" t="s">
        <v>77</v>
      </c>
      <c r="AT173" t="s">
        <v>68</v>
      </c>
      <c r="AU173" t="s">
        <v>68</v>
      </c>
    </row>
    <row r="174" spans="1:47">
      <c r="A174" t="s">
        <v>248</v>
      </c>
      <c r="B174">
        <v>2007</v>
      </c>
      <c r="C174" t="s">
        <v>71</v>
      </c>
      <c r="D174" s="3" t="s">
        <v>72</v>
      </c>
      <c r="E174">
        <v>7758987</v>
      </c>
      <c r="F174" t="s">
        <v>73</v>
      </c>
      <c r="G174" t="s">
        <v>249</v>
      </c>
      <c r="H174" t="s">
        <v>153</v>
      </c>
      <c r="I174" t="s">
        <v>154</v>
      </c>
      <c r="J174" t="s">
        <v>174</v>
      </c>
      <c r="K174" t="s">
        <v>120</v>
      </c>
      <c r="L174" t="s">
        <v>55</v>
      </c>
      <c r="M174">
        <v>12</v>
      </c>
      <c r="P174" t="s">
        <v>77</v>
      </c>
      <c r="Q174">
        <v>5</v>
      </c>
      <c r="W174">
        <v>90</v>
      </c>
      <c r="X174" t="s">
        <v>103</v>
      </c>
      <c r="Y174">
        <v>90</v>
      </c>
      <c r="Z174" t="s">
        <v>81</v>
      </c>
      <c r="AA174" t="s">
        <v>81</v>
      </c>
      <c r="AE174">
        <v>0.5</v>
      </c>
      <c r="AF174">
        <v>8</v>
      </c>
      <c r="AG174" t="s">
        <v>121</v>
      </c>
      <c r="AI174">
        <f t="shared" si="19"/>
        <v>500</v>
      </c>
      <c r="AJ174">
        <f t="shared" si="19"/>
        <v>8000</v>
      </c>
      <c r="AK174" t="s">
        <v>122</v>
      </c>
      <c r="AQ174" t="s">
        <v>77</v>
      </c>
      <c r="AT174" t="s">
        <v>68</v>
      </c>
      <c r="AU174" t="s">
        <v>68</v>
      </c>
    </row>
    <row r="175" spans="1:47">
      <c r="A175" t="s">
        <v>248</v>
      </c>
      <c r="B175">
        <v>2007</v>
      </c>
      <c r="C175" t="s">
        <v>71</v>
      </c>
      <c r="D175" s="3" t="s">
        <v>72</v>
      </c>
      <c r="E175">
        <v>7758987</v>
      </c>
      <c r="F175" t="s">
        <v>73</v>
      </c>
      <c r="G175" t="s">
        <v>249</v>
      </c>
      <c r="H175" t="s">
        <v>153</v>
      </c>
      <c r="I175" t="s">
        <v>154</v>
      </c>
      <c r="J175" t="s">
        <v>174</v>
      </c>
      <c r="K175" t="s">
        <v>120</v>
      </c>
      <c r="L175" t="s">
        <v>55</v>
      </c>
      <c r="M175">
        <v>12</v>
      </c>
      <c r="P175" t="s">
        <v>77</v>
      </c>
      <c r="Q175">
        <v>5</v>
      </c>
      <c r="W175">
        <v>90</v>
      </c>
      <c r="X175" t="s">
        <v>103</v>
      </c>
      <c r="Y175">
        <v>90</v>
      </c>
      <c r="Z175" t="s">
        <v>81</v>
      </c>
      <c r="AA175" t="s">
        <v>81</v>
      </c>
      <c r="AE175">
        <v>0.5</v>
      </c>
      <c r="AF175">
        <v>8</v>
      </c>
      <c r="AG175" t="s">
        <v>121</v>
      </c>
      <c r="AI175">
        <f t="shared" si="19"/>
        <v>500</v>
      </c>
      <c r="AJ175">
        <f t="shared" si="19"/>
        <v>8000</v>
      </c>
      <c r="AK175" t="s">
        <v>122</v>
      </c>
      <c r="AQ175" t="s">
        <v>77</v>
      </c>
      <c r="AT175" t="s">
        <v>68</v>
      </c>
      <c r="AU175" t="s">
        <v>68</v>
      </c>
    </row>
    <row r="176" spans="1:47">
      <c r="A176" t="s">
        <v>248</v>
      </c>
      <c r="B176">
        <v>2007</v>
      </c>
      <c r="C176" t="s">
        <v>71</v>
      </c>
      <c r="D176" s="3" t="s">
        <v>72</v>
      </c>
      <c r="E176">
        <v>7758987</v>
      </c>
      <c r="F176" t="s">
        <v>73</v>
      </c>
      <c r="G176" t="s">
        <v>249</v>
      </c>
      <c r="H176" t="s">
        <v>153</v>
      </c>
      <c r="I176" t="s">
        <v>154</v>
      </c>
      <c r="J176" t="s">
        <v>174</v>
      </c>
      <c r="K176" t="s">
        <v>120</v>
      </c>
      <c r="L176" t="s">
        <v>55</v>
      </c>
      <c r="M176">
        <v>12</v>
      </c>
      <c r="P176" t="s">
        <v>77</v>
      </c>
      <c r="Q176">
        <v>5</v>
      </c>
      <c r="W176">
        <v>90</v>
      </c>
      <c r="X176" t="s">
        <v>103</v>
      </c>
      <c r="Y176">
        <v>90</v>
      </c>
      <c r="Z176" t="s">
        <v>81</v>
      </c>
      <c r="AA176" t="s">
        <v>81</v>
      </c>
      <c r="AE176">
        <v>0.5</v>
      </c>
      <c r="AF176">
        <v>8</v>
      </c>
      <c r="AG176" t="s">
        <v>121</v>
      </c>
      <c r="AI176">
        <f t="shared" si="19"/>
        <v>500</v>
      </c>
      <c r="AJ176">
        <f t="shared" si="19"/>
        <v>8000</v>
      </c>
      <c r="AK176" t="s">
        <v>122</v>
      </c>
      <c r="AQ176" t="s">
        <v>77</v>
      </c>
      <c r="AT176" t="s">
        <v>68</v>
      </c>
      <c r="AU176" t="s">
        <v>68</v>
      </c>
    </row>
    <row r="177" spans="1:47">
      <c r="A177" t="s">
        <v>248</v>
      </c>
      <c r="B177">
        <v>2007</v>
      </c>
      <c r="C177" t="s">
        <v>71</v>
      </c>
      <c r="D177" s="3" t="s">
        <v>72</v>
      </c>
      <c r="E177">
        <v>7758987</v>
      </c>
      <c r="F177" t="s">
        <v>73</v>
      </c>
      <c r="G177" t="s">
        <v>249</v>
      </c>
      <c r="H177" t="s">
        <v>153</v>
      </c>
      <c r="I177" t="s">
        <v>154</v>
      </c>
      <c r="J177" t="s">
        <v>174</v>
      </c>
      <c r="K177" t="s">
        <v>120</v>
      </c>
      <c r="L177" t="s">
        <v>55</v>
      </c>
      <c r="M177">
        <v>12</v>
      </c>
      <c r="P177" t="s">
        <v>77</v>
      </c>
      <c r="Q177">
        <v>5</v>
      </c>
      <c r="W177">
        <v>90</v>
      </c>
      <c r="X177" t="s">
        <v>103</v>
      </c>
      <c r="Y177">
        <v>90</v>
      </c>
      <c r="Z177" t="s">
        <v>81</v>
      </c>
      <c r="AA177" t="s">
        <v>81</v>
      </c>
      <c r="AE177">
        <v>0.5</v>
      </c>
      <c r="AF177">
        <v>8</v>
      </c>
      <c r="AG177" t="s">
        <v>121</v>
      </c>
      <c r="AI177">
        <f t="shared" si="19"/>
        <v>500</v>
      </c>
      <c r="AJ177">
        <f t="shared" si="19"/>
        <v>8000</v>
      </c>
      <c r="AK177" t="s">
        <v>122</v>
      </c>
      <c r="AQ177" t="s">
        <v>77</v>
      </c>
      <c r="AT177" t="s">
        <v>68</v>
      </c>
      <c r="AU177" t="s">
        <v>68</v>
      </c>
    </row>
    <row r="178" spans="1:47" ht="31.5">
      <c r="A178" t="s">
        <v>256</v>
      </c>
      <c r="B178" t="s">
        <v>257</v>
      </c>
      <c r="C178" t="s">
        <v>71</v>
      </c>
      <c r="D178" s="3" t="s">
        <v>72</v>
      </c>
      <c r="E178">
        <v>7758987</v>
      </c>
      <c r="F178" t="s">
        <v>73</v>
      </c>
      <c r="G178" t="s">
        <v>249</v>
      </c>
      <c r="H178" t="s">
        <v>153</v>
      </c>
      <c r="I178" t="s">
        <v>154</v>
      </c>
      <c r="J178" t="s">
        <v>174</v>
      </c>
      <c r="K178" t="s">
        <v>75</v>
      </c>
      <c r="L178" t="s">
        <v>55</v>
      </c>
      <c r="M178" t="s">
        <v>258</v>
      </c>
      <c r="P178" t="s">
        <v>77</v>
      </c>
      <c r="Q178">
        <v>15</v>
      </c>
      <c r="R178" t="s">
        <v>259</v>
      </c>
      <c r="S178" t="s">
        <v>121</v>
      </c>
      <c r="W178">
        <v>150</v>
      </c>
      <c r="X178" t="s">
        <v>260</v>
      </c>
      <c r="Y178">
        <v>0.1042</v>
      </c>
      <c r="Z178" t="s">
        <v>104</v>
      </c>
      <c r="AA178" t="s">
        <v>261</v>
      </c>
      <c r="AB178" t="s">
        <v>109</v>
      </c>
      <c r="AD178">
        <v>2.4300000000000002</v>
      </c>
      <c r="AG178" t="s">
        <v>121</v>
      </c>
      <c r="AH178">
        <f>AD178*1000</f>
        <v>2430</v>
      </c>
      <c r="AK178" t="s">
        <v>122</v>
      </c>
      <c r="AM178" t="s">
        <v>64</v>
      </c>
      <c r="AN178" t="s">
        <v>65</v>
      </c>
      <c r="AO178" t="str">
        <f>AM178</f>
        <v>Sublethal</v>
      </c>
      <c r="AP178" t="str">
        <f>AN178</f>
        <v>High</v>
      </c>
      <c r="AQ178" t="s">
        <v>77</v>
      </c>
      <c r="AR178" s="5" t="s">
        <v>262</v>
      </c>
      <c r="AT178" t="s">
        <v>68</v>
      </c>
      <c r="AU178" t="s">
        <v>68</v>
      </c>
    </row>
    <row r="179" spans="1:47">
      <c r="A179" t="s">
        <v>256</v>
      </c>
      <c r="B179" t="s">
        <v>257</v>
      </c>
      <c r="C179" t="s">
        <v>71</v>
      </c>
      <c r="D179" s="3" t="s">
        <v>72</v>
      </c>
      <c r="E179">
        <v>7758987</v>
      </c>
      <c r="F179" t="s">
        <v>73</v>
      </c>
      <c r="G179" t="s">
        <v>249</v>
      </c>
      <c r="H179" t="s">
        <v>153</v>
      </c>
      <c r="I179" t="s">
        <v>154</v>
      </c>
      <c r="J179" t="s">
        <v>174</v>
      </c>
      <c r="K179" t="s">
        <v>75</v>
      </c>
      <c r="L179" t="s">
        <v>55</v>
      </c>
      <c r="M179" t="s">
        <v>258</v>
      </c>
      <c r="P179" t="s">
        <v>77</v>
      </c>
      <c r="Q179">
        <v>15</v>
      </c>
      <c r="R179" t="s">
        <v>259</v>
      </c>
      <c r="S179" t="s">
        <v>121</v>
      </c>
      <c r="W179">
        <v>150</v>
      </c>
      <c r="X179" t="s">
        <v>260</v>
      </c>
      <c r="Y179">
        <v>0.1042</v>
      </c>
      <c r="Z179" t="s">
        <v>104</v>
      </c>
      <c r="AA179" t="s">
        <v>261</v>
      </c>
      <c r="AB179" t="s">
        <v>109</v>
      </c>
      <c r="AD179">
        <v>1.38</v>
      </c>
      <c r="AG179" t="s">
        <v>121</v>
      </c>
      <c r="AH179">
        <f>AD179*1000</f>
        <v>1380</v>
      </c>
      <c r="AK179" t="s">
        <v>122</v>
      </c>
      <c r="AM179" t="s">
        <v>64</v>
      </c>
      <c r="AN179" t="s">
        <v>65</v>
      </c>
      <c r="AQ179" t="s">
        <v>77</v>
      </c>
      <c r="AT179" t="s">
        <v>68</v>
      </c>
      <c r="AU179" t="s">
        <v>68</v>
      </c>
    </row>
    <row r="180" spans="1:47">
      <c r="A180" t="s">
        <v>256</v>
      </c>
      <c r="B180" t="s">
        <v>257</v>
      </c>
      <c r="C180" t="s">
        <v>71</v>
      </c>
      <c r="D180" s="3" t="s">
        <v>72</v>
      </c>
      <c r="E180">
        <v>7758987</v>
      </c>
      <c r="F180" t="s">
        <v>73</v>
      </c>
      <c r="G180" t="s">
        <v>249</v>
      </c>
      <c r="H180" t="s">
        <v>153</v>
      </c>
      <c r="I180" t="s">
        <v>154</v>
      </c>
      <c r="J180" t="s">
        <v>174</v>
      </c>
      <c r="K180" t="s">
        <v>75</v>
      </c>
      <c r="L180" t="s">
        <v>55</v>
      </c>
      <c r="M180" t="s">
        <v>258</v>
      </c>
      <c r="P180" t="s">
        <v>77</v>
      </c>
      <c r="Q180">
        <v>15</v>
      </c>
      <c r="R180" t="s">
        <v>259</v>
      </c>
      <c r="S180" t="s">
        <v>121</v>
      </c>
      <c r="W180">
        <v>150</v>
      </c>
      <c r="X180" t="s">
        <v>260</v>
      </c>
      <c r="Y180">
        <v>0.1042</v>
      </c>
      <c r="Z180" t="s">
        <v>104</v>
      </c>
      <c r="AA180" t="s">
        <v>261</v>
      </c>
      <c r="AB180" t="s">
        <v>109</v>
      </c>
      <c r="AD180">
        <v>1.42</v>
      </c>
      <c r="AG180" t="s">
        <v>121</v>
      </c>
      <c r="AH180">
        <f>AD180*1000</f>
        <v>1420</v>
      </c>
      <c r="AK180" t="s">
        <v>122</v>
      </c>
      <c r="AM180" t="s">
        <v>64</v>
      </c>
      <c r="AN180" t="s">
        <v>65</v>
      </c>
      <c r="AQ180" t="s">
        <v>77</v>
      </c>
      <c r="AT180" t="s">
        <v>68</v>
      </c>
      <c r="AU180" t="s">
        <v>68</v>
      </c>
    </row>
    <row r="181" spans="1:47">
      <c r="A181" t="s">
        <v>256</v>
      </c>
      <c r="B181" t="s">
        <v>257</v>
      </c>
      <c r="C181" t="s">
        <v>71</v>
      </c>
      <c r="D181" s="3" t="s">
        <v>72</v>
      </c>
      <c r="E181">
        <v>7758987</v>
      </c>
      <c r="F181" t="s">
        <v>73</v>
      </c>
      <c r="G181" t="s">
        <v>249</v>
      </c>
      <c r="H181" t="s">
        <v>153</v>
      </c>
      <c r="I181" t="s">
        <v>154</v>
      </c>
      <c r="J181" t="s">
        <v>174</v>
      </c>
      <c r="K181" t="s">
        <v>75</v>
      </c>
      <c r="L181" t="s">
        <v>55</v>
      </c>
      <c r="M181" t="s">
        <v>258</v>
      </c>
      <c r="P181" t="s">
        <v>77</v>
      </c>
      <c r="Q181">
        <v>15</v>
      </c>
      <c r="R181" t="s">
        <v>259</v>
      </c>
      <c r="S181" t="s">
        <v>121</v>
      </c>
      <c r="W181">
        <v>150</v>
      </c>
      <c r="X181" t="s">
        <v>260</v>
      </c>
      <c r="Y181">
        <v>0.1042</v>
      </c>
      <c r="Z181" t="s">
        <v>104</v>
      </c>
      <c r="AA181" t="s">
        <v>261</v>
      </c>
      <c r="AB181" t="s">
        <v>109</v>
      </c>
      <c r="AD181">
        <v>1.1599999999999999</v>
      </c>
      <c r="AG181" t="s">
        <v>121</v>
      </c>
      <c r="AH181">
        <f>AD181*1000</f>
        <v>1160</v>
      </c>
      <c r="AK181" t="s">
        <v>122</v>
      </c>
      <c r="AM181" t="s">
        <v>64</v>
      </c>
      <c r="AN181" t="s">
        <v>65</v>
      </c>
      <c r="AQ181" t="s">
        <v>77</v>
      </c>
      <c r="AT181" t="s">
        <v>68</v>
      </c>
      <c r="AU181" t="s">
        <v>68</v>
      </c>
    </row>
    <row r="182" spans="1:47">
      <c r="A182" t="s">
        <v>256</v>
      </c>
      <c r="B182" t="s">
        <v>257</v>
      </c>
      <c r="C182" t="s">
        <v>71</v>
      </c>
      <c r="D182" s="3" t="s">
        <v>72</v>
      </c>
      <c r="E182">
        <v>7758987</v>
      </c>
      <c r="F182" t="s">
        <v>73</v>
      </c>
      <c r="G182" t="s">
        <v>249</v>
      </c>
      <c r="H182" t="s">
        <v>153</v>
      </c>
      <c r="I182" t="s">
        <v>154</v>
      </c>
      <c r="J182" t="s">
        <v>174</v>
      </c>
      <c r="K182" t="s">
        <v>75</v>
      </c>
      <c r="L182" t="s">
        <v>55</v>
      </c>
      <c r="M182" t="s">
        <v>258</v>
      </c>
      <c r="P182" t="s">
        <v>77</v>
      </c>
      <c r="Q182">
        <v>15</v>
      </c>
      <c r="R182" t="s">
        <v>259</v>
      </c>
      <c r="S182" t="s">
        <v>121</v>
      </c>
      <c r="W182">
        <v>150</v>
      </c>
      <c r="X182" t="s">
        <v>260</v>
      </c>
      <c r="Y182">
        <v>0.1042</v>
      </c>
      <c r="Z182" t="s">
        <v>104</v>
      </c>
      <c r="AA182" t="s">
        <v>261</v>
      </c>
      <c r="AB182" t="s">
        <v>109</v>
      </c>
      <c r="AD182">
        <v>1.05</v>
      </c>
      <c r="AG182" t="s">
        <v>121</v>
      </c>
      <c r="AH182">
        <f>AD182*1000</f>
        <v>1050</v>
      </c>
      <c r="AK182" t="s">
        <v>122</v>
      </c>
      <c r="AM182" t="s">
        <v>64</v>
      </c>
      <c r="AN182" t="s">
        <v>65</v>
      </c>
      <c r="AQ182" t="s">
        <v>77</v>
      </c>
      <c r="AT182" t="s">
        <v>68</v>
      </c>
      <c r="AU182" t="s">
        <v>68</v>
      </c>
    </row>
    <row r="183" spans="1:47">
      <c r="A183" t="s">
        <v>256</v>
      </c>
      <c r="B183" t="s">
        <v>257</v>
      </c>
      <c r="C183" t="s">
        <v>71</v>
      </c>
      <c r="D183" s="3" t="s">
        <v>72</v>
      </c>
      <c r="E183">
        <v>7758987</v>
      </c>
      <c r="F183" t="s">
        <v>73</v>
      </c>
      <c r="G183" t="s">
        <v>249</v>
      </c>
      <c r="H183" t="s">
        <v>153</v>
      </c>
      <c r="I183" t="s">
        <v>154</v>
      </c>
      <c r="J183" t="s">
        <v>174</v>
      </c>
      <c r="K183" t="s">
        <v>75</v>
      </c>
      <c r="L183" t="s">
        <v>55</v>
      </c>
      <c r="M183" t="s">
        <v>258</v>
      </c>
      <c r="P183" t="s">
        <v>77</v>
      </c>
      <c r="Q183">
        <v>15</v>
      </c>
      <c r="R183" t="s">
        <v>259</v>
      </c>
      <c r="S183" t="s">
        <v>121</v>
      </c>
      <c r="W183">
        <v>150</v>
      </c>
      <c r="X183" t="s">
        <v>260</v>
      </c>
      <c r="Y183">
        <v>0.1042</v>
      </c>
      <c r="Z183" t="s">
        <v>104</v>
      </c>
      <c r="AA183" t="s">
        <v>261</v>
      </c>
      <c r="AE183">
        <v>0.5</v>
      </c>
      <c r="AF183">
        <v>4</v>
      </c>
      <c r="AG183" t="s">
        <v>121</v>
      </c>
      <c r="AI183">
        <f t="shared" ref="AI183:AJ185" si="20">AE183*1000</f>
        <v>500</v>
      </c>
      <c r="AJ183">
        <f t="shared" si="20"/>
        <v>4000</v>
      </c>
      <c r="AK183" t="s">
        <v>122</v>
      </c>
      <c r="AM183" t="s">
        <v>64</v>
      </c>
      <c r="AN183" t="s">
        <v>65</v>
      </c>
      <c r="AQ183" t="s">
        <v>77</v>
      </c>
      <c r="AT183" t="s">
        <v>68</v>
      </c>
      <c r="AU183" t="s">
        <v>68</v>
      </c>
    </row>
    <row r="184" spans="1:47">
      <c r="A184" t="s">
        <v>256</v>
      </c>
      <c r="B184" t="s">
        <v>257</v>
      </c>
      <c r="C184" t="s">
        <v>71</v>
      </c>
      <c r="D184" s="3" t="s">
        <v>72</v>
      </c>
      <c r="E184">
        <v>7758987</v>
      </c>
      <c r="F184" t="s">
        <v>73</v>
      </c>
      <c r="G184" t="s">
        <v>249</v>
      </c>
      <c r="H184" t="s">
        <v>153</v>
      </c>
      <c r="I184" t="s">
        <v>154</v>
      </c>
      <c r="J184" t="s">
        <v>174</v>
      </c>
      <c r="K184" t="s">
        <v>75</v>
      </c>
      <c r="L184" t="s">
        <v>55</v>
      </c>
      <c r="M184" t="s">
        <v>258</v>
      </c>
      <c r="P184" t="s">
        <v>77</v>
      </c>
      <c r="Q184">
        <v>10</v>
      </c>
      <c r="R184" t="s">
        <v>263</v>
      </c>
      <c r="S184" t="s">
        <v>121</v>
      </c>
      <c r="W184">
        <v>100</v>
      </c>
      <c r="X184" t="s">
        <v>260</v>
      </c>
      <c r="Y184">
        <v>6.9400000000000003E-2</v>
      </c>
      <c r="Z184" t="s">
        <v>104</v>
      </c>
      <c r="AA184" t="s">
        <v>261</v>
      </c>
      <c r="AE184">
        <v>1</v>
      </c>
      <c r="AF184">
        <v>3.5</v>
      </c>
      <c r="AG184" t="s">
        <v>121</v>
      </c>
      <c r="AI184">
        <f t="shared" si="20"/>
        <v>1000</v>
      </c>
      <c r="AJ184">
        <f t="shared" si="20"/>
        <v>3500</v>
      </c>
      <c r="AK184" t="s">
        <v>122</v>
      </c>
      <c r="AM184" t="s">
        <v>64</v>
      </c>
      <c r="AN184" t="s">
        <v>65</v>
      </c>
      <c r="AQ184" t="s">
        <v>77</v>
      </c>
      <c r="AT184" t="s">
        <v>68</v>
      </c>
      <c r="AU184" t="s">
        <v>68</v>
      </c>
    </row>
    <row r="185" spans="1:47">
      <c r="A185" t="s">
        <v>256</v>
      </c>
      <c r="B185" t="s">
        <v>257</v>
      </c>
      <c r="C185" t="s">
        <v>71</v>
      </c>
      <c r="D185" s="3" t="s">
        <v>72</v>
      </c>
      <c r="E185">
        <v>7758987</v>
      </c>
      <c r="F185" t="s">
        <v>73</v>
      </c>
      <c r="G185" t="s">
        <v>249</v>
      </c>
      <c r="H185" t="s">
        <v>153</v>
      </c>
      <c r="I185" t="s">
        <v>154</v>
      </c>
      <c r="J185" t="s">
        <v>174</v>
      </c>
      <c r="K185" t="s">
        <v>75</v>
      </c>
      <c r="L185" t="s">
        <v>55</v>
      </c>
      <c r="M185" t="s">
        <v>258</v>
      </c>
      <c r="P185" t="s">
        <v>77</v>
      </c>
      <c r="Q185">
        <v>7</v>
      </c>
      <c r="R185" t="s">
        <v>264</v>
      </c>
      <c r="S185" t="s">
        <v>121</v>
      </c>
      <c r="W185">
        <v>35</v>
      </c>
      <c r="X185" t="s">
        <v>260</v>
      </c>
      <c r="Y185">
        <v>2.4299999999999999E-2</v>
      </c>
      <c r="Z185" t="s">
        <v>104</v>
      </c>
      <c r="AA185" t="s">
        <v>265</v>
      </c>
      <c r="AE185">
        <v>0.1</v>
      </c>
      <c r="AF185">
        <v>4.8</v>
      </c>
      <c r="AG185" t="s">
        <v>121</v>
      </c>
      <c r="AI185">
        <f t="shared" si="20"/>
        <v>100</v>
      </c>
      <c r="AJ185">
        <f t="shared" si="20"/>
        <v>4800</v>
      </c>
      <c r="AK185" t="s">
        <v>122</v>
      </c>
      <c r="AM185" t="s">
        <v>64</v>
      </c>
      <c r="AN185" t="s">
        <v>65</v>
      </c>
      <c r="AQ185" t="s">
        <v>77</v>
      </c>
      <c r="AT185" t="s">
        <v>68</v>
      </c>
      <c r="AU185" t="s">
        <v>68</v>
      </c>
    </row>
    <row r="186" spans="1:47">
      <c r="A186" t="s">
        <v>256</v>
      </c>
      <c r="B186" t="s">
        <v>257</v>
      </c>
      <c r="C186" t="s">
        <v>71</v>
      </c>
      <c r="D186" s="3" t="s">
        <v>72</v>
      </c>
      <c r="E186">
        <v>7758987</v>
      </c>
      <c r="F186" t="s">
        <v>73</v>
      </c>
      <c r="G186" t="s">
        <v>249</v>
      </c>
      <c r="H186" t="s">
        <v>153</v>
      </c>
      <c r="I186" t="s">
        <v>154</v>
      </c>
      <c r="J186" t="s">
        <v>174</v>
      </c>
      <c r="K186" t="s">
        <v>120</v>
      </c>
      <c r="L186" t="s">
        <v>55</v>
      </c>
      <c r="M186" t="s">
        <v>258</v>
      </c>
      <c r="P186" t="s">
        <v>77</v>
      </c>
      <c r="Q186">
        <v>2</v>
      </c>
      <c r="S186" t="s">
        <v>121</v>
      </c>
      <c r="W186" t="s">
        <v>266</v>
      </c>
      <c r="X186" t="s">
        <v>79</v>
      </c>
      <c r="Y186" t="s">
        <v>267</v>
      </c>
      <c r="Z186" t="s">
        <v>81</v>
      </c>
      <c r="AA186" t="s">
        <v>81</v>
      </c>
      <c r="AD186">
        <v>4</v>
      </c>
      <c r="AG186" t="s">
        <v>121</v>
      </c>
      <c r="AH186">
        <f>AD186*1000</f>
        <v>4000</v>
      </c>
      <c r="AK186" t="s">
        <v>122</v>
      </c>
      <c r="AM186" t="s">
        <v>201</v>
      </c>
      <c r="AN186" t="s">
        <v>201</v>
      </c>
      <c r="AQ186" t="s">
        <v>77</v>
      </c>
      <c r="AT186" t="s">
        <v>68</v>
      </c>
      <c r="AU186" t="s">
        <v>68</v>
      </c>
    </row>
    <row r="187" spans="1:47">
      <c r="A187" t="s">
        <v>268</v>
      </c>
      <c r="B187" t="str">
        <f t="shared" ref="B187:B218" si="21">RIGHT(A187,5)</f>
        <v xml:space="preserve"> 2014</v>
      </c>
      <c r="C187" s="3" t="s">
        <v>71</v>
      </c>
      <c r="D187" s="3" t="s">
        <v>72</v>
      </c>
      <c r="E187" s="6" t="s">
        <v>143</v>
      </c>
      <c r="F187" t="s">
        <v>73</v>
      </c>
      <c r="G187" t="s">
        <v>269</v>
      </c>
      <c r="H187" t="s">
        <v>94</v>
      </c>
      <c r="I187" t="s">
        <v>95</v>
      </c>
      <c r="J187" t="s">
        <v>270</v>
      </c>
      <c r="K187" t="s">
        <v>75</v>
      </c>
      <c r="L187" t="s">
        <v>76</v>
      </c>
      <c r="M187" t="s">
        <v>271</v>
      </c>
      <c r="N187">
        <v>8.2799999999999994</v>
      </c>
      <c r="O187">
        <v>35</v>
      </c>
      <c r="P187" t="s">
        <v>77</v>
      </c>
      <c r="Q187">
        <v>1</v>
      </c>
      <c r="R187">
        <v>20</v>
      </c>
      <c r="S187" t="s">
        <v>78</v>
      </c>
      <c r="U187" t="s">
        <v>238</v>
      </c>
      <c r="V187">
        <v>5</v>
      </c>
      <c r="W187">
        <v>5</v>
      </c>
      <c r="X187" t="s">
        <v>103</v>
      </c>
      <c r="Y187">
        <v>5</v>
      </c>
      <c r="Z187" t="s">
        <v>81</v>
      </c>
      <c r="AA187" t="s">
        <v>81</v>
      </c>
      <c r="AC187" t="s">
        <v>272</v>
      </c>
      <c r="AD187">
        <v>20</v>
      </c>
      <c r="AG187" t="s">
        <v>78</v>
      </c>
      <c r="AK187" t="s">
        <v>238</v>
      </c>
      <c r="AL187">
        <v>0</v>
      </c>
      <c r="AM187" t="str">
        <f>IF(ISBLANK(AL187),"",IF(AL187&gt;=75,"Severe",IF(AL187&gt;=25,"Significant",IF(AL187&gt;=1,"Some", IF(AL187=0,"None")))))</f>
        <v>None</v>
      </c>
      <c r="AN187" t="str">
        <f>IF(ISBLANK(AL187),"",IF(AL187&gt;=75,"None",IF(AL187&gt;=25,"Low",IF(AL187&gt;=1,"Medium", IF(AL187=0,"High")))))</f>
        <v>High</v>
      </c>
      <c r="AO187" t="str">
        <f>AM187</f>
        <v>None</v>
      </c>
      <c r="AP187" t="str">
        <f>AN187</f>
        <v>High</v>
      </c>
      <c r="AQ187" t="s">
        <v>77</v>
      </c>
      <c r="AT187" t="s">
        <v>68</v>
      </c>
      <c r="AU187" t="s">
        <v>68</v>
      </c>
    </row>
    <row r="188" spans="1:47">
      <c r="A188" t="s">
        <v>268</v>
      </c>
      <c r="B188" t="str">
        <f t="shared" si="21"/>
        <v xml:space="preserve"> 2014</v>
      </c>
      <c r="C188" s="3" t="s">
        <v>71</v>
      </c>
      <c r="D188" s="3" t="s">
        <v>72</v>
      </c>
      <c r="E188" s="6" t="s">
        <v>143</v>
      </c>
      <c r="F188" t="s">
        <v>73</v>
      </c>
      <c r="G188" t="s">
        <v>269</v>
      </c>
      <c r="H188" t="s">
        <v>94</v>
      </c>
      <c r="I188" t="s">
        <v>95</v>
      </c>
      <c r="J188" t="s">
        <v>270</v>
      </c>
      <c r="K188" t="s">
        <v>75</v>
      </c>
      <c r="L188" t="s">
        <v>76</v>
      </c>
      <c r="M188" t="s">
        <v>271</v>
      </c>
      <c r="N188">
        <v>7.77</v>
      </c>
      <c r="O188">
        <v>35</v>
      </c>
      <c r="P188" t="s">
        <v>77</v>
      </c>
      <c r="Q188">
        <v>1</v>
      </c>
      <c r="R188">
        <v>20</v>
      </c>
      <c r="S188" t="s">
        <v>78</v>
      </c>
      <c r="U188" t="s">
        <v>238</v>
      </c>
      <c r="V188">
        <v>5</v>
      </c>
      <c r="W188">
        <v>5</v>
      </c>
      <c r="X188" t="s">
        <v>103</v>
      </c>
      <c r="Y188">
        <v>5</v>
      </c>
      <c r="Z188" t="s">
        <v>81</v>
      </c>
      <c r="AA188" t="s">
        <v>81</v>
      </c>
      <c r="AC188" t="s">
        <v>272</v>
      </c>
      <c r="AD188">
        <v>20</v>
      </c>
      <c r="AG188" t="s">
        <v>78</v>
      </c>
      <c r="AK188" t="s">
        <v>238</v>
      </c>
      <c r="AL188">
        <v>24</v>
      </c>
      <c r="AM188" t="str">
        <f>IF(ISBLANK(AL188),"",IF(AL188&gt;=75,"Severe",IF(AL188&gt;=25,"Significant",IF(AL188&gt;=1,"Some", IF(AL188=0,"None")))))</f>
        <v>Some</v>
      </c>
      <c r="AN188" t="str">
        <f>IF(ISBLANK(AL188),"",IF(AL188&gt;=75,"None",IF(AL188&gt;=25,"Low",IF(AL188&gt;=1,"Medium", IF(AL188=0,"High")))))</f>
        <v>Medium</v>
      </c>
      <c r="AO188" t="str">
        <f>AM188</f>
        <v>Some</v>
      </c>
      <c r="AP188" t="str">
        <f>AN188</f>
        <v>Medium</v>
      </c>
      <c r="AQ188" t="s">
        <v>77</v>
      </c>
      <c r="AT188" t="s">
        <v>68</v>
      </c>
      <c r="AU188" t="s">
        <v>68</v>
      </c>
    </row>
    <row r="189" spans="1:47">
      <c r="A189" t="s">
        <v>268</v>
      </c>
      <c r="B189" t="str">
        <f t="shared" si="21"/>
        <v xml:space="preserve"> 2014</v>
      </c>
      <c r="C189" s="3" t="s">
        <v>71</v>
      </c>
      <c r="D189" s="3" t="s">
        <v>72</v>
      </c>
      <c r="E189" s="6" t="s">
        <v>143</v>
      </c>
      <c r="F189" t="s">
        <v>73</v>
      </c>
      <c r="G189" t="s">
        <v>269</v>
      </c>
      <c r="H189" t="s">
        <v>94</v>
      </c>
      <c r="I189" t="s">
        <v>95</v>
      </c>
      <c r="J189" t="s">
        <v>273</v>
      </c>
      <c r="K189" t="s">
        <v>75</v>
      </c>
      <c r="L189" t="s">
        <v>76</v>
      </c>
      <c r="M189" t="s">
        <v>271</v>
      </c>
      <c r="N189">
        <v>8.2799999999999994</v>
      </c>
      <c r="O189">
        <v>35</v>
      </c>
      <c r="P189" t="s">
        <v>77</v>
      </c>
      <c r="Q189">
        <v>1</v>
      </c>
      <c r="R189">
        <v>20</v>
      </c>
      <c r="S189" t="s">
        <v>78</v>
      </c>
      <c r="U189" t="s">
        <v>238</v>
      </c>
      <c r="V189">
        <v>0.41666700000000001</v>
      </c>
      <c r="W189">
        <v>10</v>
      </c>
      <c r="X189" t="s">
        <v>260</v>
      </c>
      <c r="Y189">
        <v>6.8999999999999999E-3</v>
      </c>
      <c r="Z189" t="s">
        <v>274</v>
      </c>
      <c r="AA189" t="s">
        <v>275</v>
      </c>
      <c r="AM189" t="s">
        <v>64</v>
      </c>
      <c r="AN189" t="s">
        <v>65</v>
      </c>
      <c r="AO189" t="str">
        <f>AM189</f>
        <v>Sublethal</v>
      </c>
      <c r="AP189" t="s">
        <v>65</v>
      </c>
      <c r="AQ189" t="s">
        <v>77</v>
      </c>
      <c r="AT189" t="s">
        <v>68</v>
      </c>
      <c r="AU189" t="s">
        <v>68</v>
      </c>
    </row>
    <row r="190" spans="1:47">
      <c r="A190" t="s">
        <v>268</v>
      </c>
      <c r="B190" t="str">
        <f t="shared" si="21"/>
        <v xml:space="preserve"> 2014</v>
      </c>
      <c r="C190" s="3" t="s">
        <v>71</v>
      </c>
      <c r="D190" s="3" t="s">
        <v>72</v>
      </c>
      <c r="E190" s="6" t="s">
        <v>143</v>
      </c>
      <c r="F190" t="s">
        <v>73</v>
      </c>
      <c r="G190" t="s">
        <v>269</v>
      </c>
      <c r="H190" t="s">
        <v>94</v>
      </c>
      <c r="I190" t="s">
        <v>95</v>
      </c>
      <c r="J190" t="s">
        <v>273</v>
      </c>
      <c r="K190" t="s">
        <v>75</v>
      </c>
      <c r="L190" t="s">
        <v>76</v>
      </c>
      <c r="M190" t="s">
        <v>271</v>
      </c>
      <c r="N190">
        <v>7.77</v>
      </c>
      <c r="O190">
        <v>35</v>
      </c>
      <c r="P190" t="s">
        <v>77</v>
      </c>
      <c r="Q190">
        <v>1</v>
      </c>
      <c r="R190">
        <v>20</v>
      </c>
      <c r="S190" t="s">
        <v>78</v>
      </c>
      <c r="U190" t="s">
        <v>238</v>
      </c>
      <c r="V190">
        <v>0.41666700000000001</v>
      </c>
      <c r="W190">
        <v>10</v>
      </c>
      <c r="X190" t="s">
        <v>260</v>
      </c>
      <c r="Y190">
        <v>6.8999999999999999E-3</v>
      </c>
      <c r="Z190" t="s">
        <v>274</v>
      </c>
      <c r="AA190" t="s">
        <v>275</v>
      </c>
      <c r="AM190" t="s">
        <v>64</v>
      </c>
      <c r="AN190" t="s">
        <v>65</v>
      </c>
      <c r="AQ190" t="s">
        <v>77</v>
      </c>
      <c r="AT190" t="s">
        <v>68</v>
      </c>
      <c r="AU190" t="s">
        <v>68</v>
      </c>
    </row>
    <row r="191" spans="1:47" ht="126">
      <c r="A191" t="s">
        <v>268</v>
      </c>
      <c r="B191" t="str">
        <f t="shared" si="21"/>
        <v xml:space="preserve"> 2014</v>
      </c>
      <c r="C191" s="3" t="s">
        <v>71</v>
      </c>
      <c r="D191" s="3" t="s">
        <v>72</v>
      </c>
      <c r="E191" s="6" t="s">
        <v>143</v>
      </c>
      <c r="F191" t="s">
        <v>73</v>
      </c>
      <c r="G191" t="s">
        <v>269</v>
      </c>
      <c r="H191" t="s">
        <v>94</v>
      </c>
      <c r="I191" t="s">
        <v>95</v>
      </c>
      <c r="J191" t="s">
        <v>276</v>
      </c>
      <c r="K191" t="s">
        <v>75</v>
      </c>
      <c r="L191" t="s">
        <v>76</v>
      </c>
      <c r="M191" t="s">
        <v>271</v>
      </c>
      <c r="N191">
        <v>8.2799999999999994</v>
      </c>
      <c r="O191">
        <v>35</v>
      </c>
      <c r="P191" t="s">
        <v>77</v>
      </c>
      <c r="Q191">
        <v>1</v>
      </c>
      <c r="R191" t="s">
        <v>277</v>
      </c>
      <c r="S191" t="s">
        <v>78</v>
      </c>
      <c r="U191" t="s">
        <v>238</v>
      </c>
      <c r="W191">
        <v>10</v>
      </c>
      <c r="X191" t="s">
        <v>260</v>
      </c>
      <c r="Y191">
        <v>6.8999999999999999E-3</v>
      </c>
      <c r="Z191" t="s">
        <v>274</v>
      </c>
      <c r="AA191" t="s">
        <v>278</v>
      </c>
      <c r="AM191" t="s">
        <v>64</v>
      </c>
      <c r="AN191" t="s">
        <v>65</v>
      </c>
      <c r="AO191" t="str">
        <f>AM191</f>
        <v>Sublethal</v>
      </c>
      <c r="AP191" t="str">
        <f>AN191</f>
        <v>High</v>
      </c>
      <c r="AQ191" t="s">
        <v>77</v>
      </c>
      <c r="AR191" s="4" t="s">
        <v>279</v>
      </c>
      <c r="AT191" t="s">
        <v>68</v>
      </c>
      <c r="AU191" t="s">
        <v>68</v>
      </c>
    </row>
    <row r="192" spans="1:47">
      <c r="A192" t="s">
        <v>268</v>
      </c>
      <c r="B192" t="str">
        <f t="shared" si="21"/>
        <v xml:space="preserve"> 2014</v>
      </c>
      <c r="C192" s="3" t="s">
        <v>71</v>
      </c>
      <c r="D192" s="3" t="s">
        <v>72</v>
      </c>
      <c r="E192" s="6" t="s">
        <v>143</v>
      </c>
      <c r="F192" t="s">
        <v>73</v>
      </c>
      <c r="G192" t="s">
        <v>269</v>
      </c>
      <c r="H192" t="s">
        <v>94</v>
      </c>
      <c r="I192" t="s">
        <v>95</v>
      </c>
      <c r="J192" t="s">
        <v>276</v>
      </c>
      <c r="K192" t="s">
        <v>75</v>
      </c>
      <c r="L192" t="s">
        <v>76</v>
      </c>
      <c r="M192" t="s">
        <v>271</v>
      </c>
      <c r="N192">
        <v>7.77</v>
      </c>
      <c r="O192">
        <v>35</v>
      </c>
      <c r="P192" t="s">
        <v>77</v>
      </c>
      <c r="Q192">
        <v>1</v>
      </c>
      <c r="R192" t="s">
        <v>277</v>
      </c>
      <c r="S192" t="s">
        <v>78</v>
      </c>
      <c r="U192" t="s">
        <v>238</v>
      </c>
      <c r="W192">
        <v>10</v>
      </c>
      <c r="X192" t="s">
        <v>260</v>
      </c>
      <c r="Y192">
        <v>6.8999999999999999E-3</v>
      </c>
      <c r="Z192" t="s">
        <v>274</v>
      </c>
      <c r="AA192" t="s">
        <v>278</v>
      </c>
      <c r="AM192" t="s">
        <v>64</v>
      </c>
      <c r="AN192" t="s">
        <v>65</v>
      </c>
      <c r="AQ192" t="s">
        <v>77</v>
      </c>
      <c r="AT192" t="s">
        <v>68</v>
      </c>
      <c r="AU192" t="s">
        <v>68</v>
      </c>
    </row>
    <row r="193" spans="1:47">
      <c r="A193" t="s">
        <v>268</v>
      </c>
      <c r="B193" t="str">
        <f t="shared" si="21"/>
        <v xml:space="preserve"> 2014</v>
      </c>
      <c r="C193" s="3" t="s">
        <v>71</v>
      </c>
      <c r="D193" s="3" t="s">
        <v>72</v>
      </c>
      <c r="E193" s="6" t="s">
        <v>143</v>
      </c>
      <c r="F193" t="s">
        <v>73</v>
      </c>
      <c r="G193" t="s">
        <v>269</v>
      </c>
      <c r="H193" t="s">
        <v>94</v>
      </c>
      <c r="I193" t="s">
        <v>95</v>
      </c>
      <c r="J193" t="s">
        <v>276</v>
      </c>
      <c r="K193" t="s">
        <v>75</v>
      </c>
      <c r="L193" t="s">
        <v>76</v>
      </c>
      <c r="M193" t="s">
        <v>271</v>
      </c>
      <c r="N193">
        <v>7.47</v>
      </c>
      <c r="O193">
        <v>35</v>
      </c>
      <c r="P193" t="s">
        <v>77</v>
      </c>
      <c r="Q193">
        <v>1</v>
      </c>
      <c r="R193" t="s">
        <v>277</v>
      </c>
      <c r="S193" t="s">
        <v>78</v>
      </c>
      <c r="U193" t="s">
        <v>238</v>
      </c>
      <c r="W193">
        <v>10</v>
      </c>
      <c r="X193" t="s">
        <v>260</v>
      </c>
      <c r="Y193">
        <v>6.8999999999999999E-3</v>
      </c>
      <c r="Z193" t="s">
        <v>274</v>
      </c>
      <c r="AA193" t="s">
        <v>278</v>
      </c>
      <c r="AM193" t="s">
        <v>64</v>
      </c>
      <c r="AN193" t="s">
        <v>65</v>
      </c>
      <c r="AQ193" t="s">
        <v>77</v>
      </c>
      <c r="AT193" t="s">
        <v>68</v>
      </c>
      <c r="AU193" t="s">
        <v>68</v>
      </c>
    </row>
    <row r="194" spans="1:47">
      <c r="A194" t="s">
        <v>268</v>
      </c>
      <c r="B194" t="str">
        <f t="shared" si="21"/>
        <v xml:space="preserve"> 2014</v>
      </c>
      <c r="C194" s="3" t="s">
        <v>71</v>
      </c>
      <c r="D194" s="3" t="s">
        <v>72</v>
      </c>
      <c r="E194" s="6" t="s">
        <v>143</v>
      </c>
      <c r="F194" t="s">
        <v>73</v>
      </c>
      <c r="G194" t="s">
        <v>269</v>
      </c>
      <c r="H194" t="s">
        <v>94</v>
      </c>
      <c r="I194" t="s">
        <v>95</v>
      </c>
      <c r="J194" t="s">
        <v>276</v>
      </c>
      <c r="K194" t="s">
        <v>75</v>
      </c>
      <c r="L194" t="s">
        <v>76</v>
      </c>
      <c r="M194" t="s">
        <v>271</v>
      </c>
      <c r="N194">
        <v>8.2799999999999994</v>
      </c>
      <c r="O194">
        <v>35</v>
      </c>
      <c r="P194" t="s">
        <v>77</v>
      </c>
      <c r="Q194">
        <v>1</v>
      </c>
      <c r="R194" t="s">
        <v>277</v>
      </c>
      <c r="S194" t="s">
        <v>78</v>
      </c>
      <c r="U194" t="s">
        <v>238</v>
      </c>
      <c r="W194">
        <v>10</v>
      </c>
      <c r="X194" t="s">
        <v>260</v>
      </c>
      <c r="Y194">
        <v>6.8999999999999999E-3</v>
      </c>
      <c r="Z194" t="s">
        <v>274</v>
      </c>
      <c r="AA194" t="s">
        <v>280</v>
      </c>
      <c r="AM194" t="s">
        <v>64</v>
      </c>
      <c r="AN194" t="s">
        <v>65</v>
      </c>
      <c r="AQ194" t="s">
        <v>77</v>
      </c>
      <c r="AT194" t="s">
        <v>68</v>
      </c>
      <c r="AU194" t="s">
        <v>68</v>
      </c>
    </row>
    <row r="195" spans="1:47">
      <c r="A195" t="s">
        <v>268</v>
      </c>
      <c r="B195" t="str">
        <f t="shared" si="21"/>
        <v xml:space="preserve"> 2014</v>
      </c>
      <c r="C195" s="3" t="s">
        <v>71</v>
      </c>
      <c r="D195" s="3" t="s">
        <v>72</v>
      </c>
      <c r="E195" s="6" t="s">
        <v>143</v>
      </c>
      <c r="F195" t="s">
        <v>73</v>
      </c>
      <c r="G195" t="s">
        <v>269</v>
      </c>
      <c r="H195" t="s">
        <v>94</v>
      </c>
      <c r="I195" t="s">
        <v>95</v>
      </c>
      <c r="J195" t="s">
        <v>276</v>
      </c>
      <c r="K195" t="s">
        <v>75</v>
      </c>
      <c r="L195" t="s">
        <v>76</v>
      </c>
      <c r="M195" t="s">
        <v>271</v>
      </c>
      <c r="N195">
        <v>7.77</v>
      </c>
      <c r="O195">
        <v>35</v>
      </c>
      <c r="P195" t="s">
        <v>77</v>
      </c>
      <c r="Q195">
        <v>1</v>
      </c>
      <c r="R195" t="s">
        <v>277</v>
      </c>
      <c r="S195" t="s">
        <v>78</v>
      </c>
      <c r="U195" t="s">
        <v>238</v>
      </c>
      <c r="W195">
        <v>10</v>
      </c>
      <c r="X195" t="s">
        <v>260</v>
      </c>
      <c r="Y195">
        <v>6.8999999999999999E-3</v>
      </c>
      <c r="Z195" t="s">
        <v>274</v>
      </c>
      <c r="AA195" t="s">
        <v>280</v>
      </c>
      <c r="AM195" t="s">
        <v>64</v>
      </c>
      <c r="AN195" t="s">
        <v>65</v>
      </c>
      <c r="AQ195" t="s">
        <v>77</v>
      </c>
      <c r="AT195" t="s">
        <v>68</v>
      </c>
      <c r="AU195" t="s">
        <v>68</v>
      </c>
    </row>
    <row r="196" spans="1:47">
      <c r="A196" t="s">
        <v>268</v>
      </c>
      <c r="B196" t="str">
        <f t="shared" si="21"/>
        <v xml:space="preserve"> 2014</v>
      </c>
      <c r="C196" s="3" t="s">
        <v>71</v>
      </c>
      <c r="D196" s="3" t="s">
        <v>72</v>
      </c>
      <c r="E196" s="6" t="s">
        <v>143</v>
      </c>
      <c r="F196" t="s">
        <v>73</v>
      </c>
      <c r="G196" t="s">
        <v>269</v>
      </c>
      <c r="H196" t="s">
        <v>94</v>
      </c>
      <c r="I196" t="s">
        <v>95</v>
      </c>
      <c r="J196" t="s">
        <v>276</v>
      </c>
      <c r="K196" t="s">
        <v>75</v>
      </c>
      <c r="L196" t="s">
        <v>76</v>
      </c>
      <c r="M196" t="s">
        <v>271</v>
      </c>
      <c r="N196">
        <v>7.47</v>
      </c>
      <c r="O196">
        <v>35</v>
      </c>
      <c r="P196" t="s">
        <v>77</v>
      </c>
      <c r="Q196">
        <v>1</v>
      </c>
      <c r="R196" t="s">
        <v>277</v>
      </c>
      <c r="S196" t="s">
        <v>78</v>
      </c>
      <c r="U196" t="s">
        <v>238</v>
      </c>
      <c r="W196">
        <v>10</v>
      </c>
      <c r="X196" t="s">
        <v>260</v>
      </c>
      <c r="Y196">
        <v>6.8999999999999999E-3</v>
      </c>
      <c r="Z196" t="s">
        <v>274</v>
      </c>
      <c r="AA196" t="s">
        <v>280</v>
      </c>
      <c r="AM196" t="s">
        <v>64</v>
      </c>
      <c r="AN196" t="s">
        <v>65</v>
      </c>
      <c r="AQ196" t="s">
        <v>77</v>
      </c>
      <c r="AT196" t="s">
        <v>68</v>
      </c>
      <c r="AU196" t="s">
        <v>68</v>
      </c>
    </row>
    <row r="197" spans="1:47">
      <c r="A197" t="s">
        <v>281</v>
      </c>
      <c r="B197" t="str">
        <f t="shared" si="21"/>
        <v xml:space="preserve"> 2008</v>
      </c>
      <c r="C197" s="3" t="s">
        <v>282</v>
      </c>
      <c r="D197" s="3" t="s">
        <v>283</v>
      </c>
      <c r="F197" s="3" t="s">
        <v>283</v>
      </c>
      <c r="G197" s="3" t="s">
        <v>283</v>
      </c>
      <c r="H197" t="s">
        <v>94</v>
      </c>
      <c r="I197" t="s">
        <v>95</v>
      </c>
      <c r="J197" t="s">
        <v>74</v>
      </c>
      <c r="K197" t="s">
        <v>284</v>
      </c>
      <c r="L197" t="s">
        <v>97</v>
      </c>
      <c r="M197" t="s">
        <v>60</v>
      </c>
      <c r="N197" t="s">
        <v>60</v>
      </c>
      <c r="O197" t="s">
        <v>60</v>
      </c>
      <c r="P197" t="s">
        <v>77</v>
      </c>
      <c r="Q197">
        <v>1</v>
      </c>
      <c r="R197" t="s">
        <v>60</v>
      </c>
      <c r="T197" t="s">
        <v>60</v>
      </c>
      <c r="U197" t="s">
        <v>238</v>
      </c>
      <c r="V197">
        <v>10</v>
      </c>
      <c r="W197">
        <v>10</v>
      </c>
      <c r="X197" t="s">
        <v>103</v>
      </c>
      <c r="Y197">
        <v>10</v>
      </c>
      <c r="Z197" t="s">
        <v>81</v>
      </c>
      <c r="AA197" t="s">
        <v>81</v>
      </c>
      <c r="AL197">
        <v>80</v>
      </c>
      <c r="AM197" t="s">
        <v>285</v>
      </c>
      <c r="AN197" t="str">
        <f>IF(ISBLANK(AL197),"",IF(AL197&gt;=75,"None",IF(AL197&gt;=25,"Low",IF(AL197&gt;=1,"Medium", IF(AL197=0,"High")))))</f>
        <v>None</v>
      </c>
      <c r="AO197" t="str">
        <f t="shared" ref="AO197:AP199" si="22">AM197</f>
        <v>None</v>
      </c>
      <c r="AP197" t="str">
        <f t="shared" si="22"/>
        <v>None</v>
      </c>
      <c r="AQ197" t="s">
        <v>77</v>
      </c>
      <c r="AT197" t="s">
        <v>68</v>
      </c>
      <c r="AU197" t="s">
        <v>68</v>
      </c>
    </row>
    <row r="198" spans="1:47" ht="63">
      <c r="A198" t="s">
        <v>281</v>
      </c>
      <c r="B198" t="str">
        <f t="shared" si="21"/>
        <v xml:space="preserve"> 2008</v>
      </c>
      <c r="C198" s="3" t="s">
        <v>71</v>
      </c>
      <c r="D198" s="3" t="s">
        <v>72</v>
      </c>
      <c r="F198" t="s">
        <v>286</v>
      </c>
      <c r="G198" t="s">
        <v>287</v>
      </c>
      <c r="H198" t="s">
        <v>94</v>
      </c>
      <c r="I198" t="s">
        <v>95</v>
      </c>
      <c r="J198" t="s">
        <v>74</v>
      </c>
      <c r="K198" t="s">
        <v>284</v>
      </c>
      <c r="L198" t="s">
        <v>97</v>
      </c>
      <c r="M198" t="s">
        <v>60</v>
      </c>
      <c r="N198" t="s">
        <v>60</v>
      </c>
      <c r="O198" t="s">
        <v>60</v>
      </c>
      <c r="P198" t="s">
        <v>77</v>
      </c>
      <c r="Q198">
        <v>1</v>
      </c>
      <c r="R198" t="s">
        <v>60</v>
      </c>
      <c r="T198" t="s">
        <v>60</v>
      </c>
      <c r="U198" t="s">
        <v>238</v>
      </c>
      <c r="V198">
        <v>10</v>
      </c>
      <c r="W198">
        <v>10</v>
      </c>
      <c r="X198" t="s">
        <v>103</v>
      </c>
      <c r="Y198">
        <v>10</v>
      </c>
      <c r="Z198" t="s">
        <v>81</v>
      </c>
      <c r="AA198" t="s">
        <v>81</v>
      </c>
      <c r="AL198">
        <v>80</v>
      </c>
      <c r="AM198" t="str">
        <f>IF(ISBLANK(AL198),"",IF(AL198&gt;=75,"Severe",IF(AL198&gt;=25,"Significant",IF(AL198&gt;=1,"Some", IF(AL198=0,"None")))))</f>
        <v>Severe</v>
      </c>
      <c r="AN198" t="str">
        <f>IF(ISBLANK(AL198),"",IF(AL198&gt;=75,"None",IF(AL198&gt;=25,"Low",IF(AL198&gt;=1,"Medium", IF(AL198=0,"High")))))</f>
        <v>None</v>
      </c>
      <c r="AO198" t="str">
        <f t="shared" si="22"/>
        <v>Severe</v>
      </c>
      <c r="AP198" t="str">
        <f t="shared" si="22"/>
        <v>None</v>
      </c>
      <c r="AQ198" t="s">
        <v>77</v>
      </c>
      <c r="AR198" s="5" t="s">
        <v>288</v>
      </c>
      <c r="AT198" t="s">
        <v>68</v>
      </c>
      <c r="AU198" t="s">
        <v>68</v>
      </c>
    </row>
    <row r="199" spans="1:47">
      <c r="A199" t="s">
        <v>281</v>
      </c>
      <c r="B199" t="str">
        <f t="shared" si="21"/>
        <v xml:space="preserve"> 2008</v>
      </c>
      <c r="C199" s="8" t="s">
        <v>289</v>
      </c>
      <c r="D199" s="8" t="s">
        <v>290</v>
      </c>
      <c r="F199" s="3" t="s">
        <v>289</v>
      </c>
      <c r="G199" s="3" t="s">
        <v>289</v>
      </c>
      <c r="H199" t="s">
        <v>94</v>
      </c>
      <c r="I199" t="s">
        <v>95</v>
      </c>
      <c r="J199" t="s">
        <v>74</v>
      </c>
      <c r="K199" t="s">
        <v>284</v>
      </c>
      <c r="L199" t="s">
        <v>97</v>
      </c>
      <c r="M199" t="s">
        <v>60</v>
      </c>
      <c r="N199" t="s">
        <v>60</v>
      </c>
      <c r="O199" t="s">
        <v>60</v>
      </c>
      <c r="P199" t="s">
        <v>77</v>
      </c>
      <c r="Q199">
        <v>1</v>
      </c>
      <c r="R199" t="s">
        <v>60</v>
      </c>
      <c r="T199" t="s">
        <v>60</v>
      </c>
      <c r="U199" t="s">
        <v>238</v>
      </c>
      <c r="V199">
        <v>10</v>
      </c>
      <c r="W199">
        <v>10</v>
      </c>
      <c r="X199" t="s">
        <v>103</v>
      </c>
      <c r="Y199">
        <v>10</v>
      </c>
      <c r="Z199" t="s">
        <v>81</v>
      </c>
      <c r="AA199" t="s">
        <v>81</v>
      </c>
      <c r="AL199">
        <v>80</v>
      </c>
      <c r="AM199" t="s">
        <v>285</v>
      </c>
      <c r="AN199" t="str">
        <f>IF(ISBLANK(AL199),"",IF(AL199&gt;=75,"None",IF(AL199&gt;=25,"Low",IF(AL199&gt;=1,"Medium", IF(AL199=0,"High")))))</f>
        <v>None</v>
      </c>
      <c r="AO199" t="str">
        <f t="shared" si="22"/>
        <v>None</v>
      </c>
      <c r="AP199" t="str">
        <f t="shared" si="22"/>
        <v>None</v>
      </c>
      <c r="AQ199" t="s">
        <v>77</v>
      </c>
      <c r="AT199" t="s">
        <v>68</v>
      </c>
      <c r="AU199" t="s">
        <v>68</v>
      </c>
    </row>
    <row r="200" spans="1:47" ht="31.5">
      <c r="A200" t="s">
        <v>291</v>
      </c>
      <c r="B200" t="str">
        <f t="shared" si="21"/>
        <v xml:space="preserve"> 2012</v>
      </c>
      <c r="C200" s="3" t="s">
        <v>282</v>
      </c>
      <c r="D200" s="3" t="s">
        <v>283</v>
      </c>
      <c r="E200" t="s">
        <v>292</v>
      </c>
      <c r="F200" s="3" t="s">
        <v>293</v>
      </c>
      <c r="G200" s="3" t="s">
        <v>293</v>
      </c>
      <c r="H200" t="s">
        <v>51</v>
      </c>
      <c r="I200" t="s">
        <v>52</v>
      </c>
      <c r="J200" t="s">
        <v>74</v>
      </c>
      <c r="K200" s="3" t="s">
        <v>75</v>
      </c>
      <c r="L200" s="3" t="s">
        <v>76</v>
      </c>
      <c r="M200" t="s">
        <v>294</v>
      </c>
      <c r="N200" t="s">
        <v>60</v>
      </c>
      <c r="O200" t="s">
        <v>60</v>
      </c>
      <c r="P200" t="s">
        <v>77</v>
      </c>
      <c r="Q200">
        <v>1</v>
      </c>
      <c r="R200" t="s">
        <v>295</v>
      </c>
      <c r="S200" t="s">
        <v>156</v>
      </c>
      <c r="T200" t="s">
        <v>296</v>
      </c>
      <c r="U200" t="s">
        <v>238</v>
      </c>
      <c r="V200">
        <v>10</v>
      </c>
      <c r="W200">
        <v>10</v>
      </c>
      <c r="X200" t="s">
        <v>103</v>
      </c>
      <c r="Y200">
        <v>10</v>
      </c>
      <c r="Z200" t="s">
        <v>81</v>
      </c>
      <c r="AA200" t="s">
        <v>81</v>
      </c>
      <c r="AL200" t="s">
        <v>297</v>
      </c>
      <c r="AM200" t="s">
        <v>298</v>
      </c>
      <c r="AN200" t="s">
        <v>65</v>
      </c>
      <c r="AO200" t="s">
        <v>285</v>
      </c>
      <c r="AP200" t="str">
        <f>AN200</f>
        <v>High</v>
      </c>
      <c r="AQ200" t="s">
        <v>77</v>
      </c>
      <c r="AR200" s="4" t="s">
        <v>299</v>
      </c>
      <c r="AT200" t="s">
        <v>68</v>
      </c>
      <c r="AU200" t="s">
        <v>68</v>
      </c>
    </row>
    <row r="201" spans="1:47">
      <c r="A201" t="s">
        <v>300</v>
      </c>
      <c r="B201" t="str">
        <f t="shared" si="21"/>
        <v xml:space="preserve"> 1998</v>
      </c>
      <c r="C201" s="3" t="s">
        <v>90</v>
      </c>
      <c r="D201" s="3" t="s">
        <v>91</v>
      </c>
      <c r="E201" s="6" t="s">
        <v>92</v>
      </c>
      <c r="F201" t="s">
        <v>93</v>
      </c>
      <c r="G201" t="s">
        <v>93</v>
      </c>
      <c r="H201" t="s">
        <v>153</v>
      </c>
      <c r="I201" t="s">
        <v>154</v>
      </c>
      <c r="J201" t="s">
        <v>74</v>
      </c>
      <c r="K201" s="3" t="s">
        <v>75</v>
      </c>
      <c r="L201" t="s">
        <v>97</v>
      </c>
      <c r="M201" t="s">
        <v>301</v>
      </c>
      <c r="N201" t="s">
        <v>302</v>
      </c>
      <c r="O201">
        <v>31</v>
      </c>
      <c r="P201" t="s">
        <v>77</v>
      </c>
      <c r="Q201">
        <v>1</v>
      </c>
      <c r="R201">
        <v>8</v>
      </c>
      <c r="S201" t="s">
        <v>303</v>
      </c>
      <c r="T201">
        <f>R201*1000</f>
        <v>8000</v>
      </c>
      <c r="U201" t="s">
        <v>304</v>
      </c>
      <c r="V201">
        <v>21</v>
      </c>
      <c r="W201">
        <v>21</v>
      </c>
      <c r="X201" t="s">
        <v>103</v>
      </c>
      <c r="Y201">
        <v>21</v>
      </c>
      <c r="Z201" t="s">
        <v>81</v>
      </c>
      <c r="AA201" t="s">
        <v>81</v>
      </c>
      <c r="AD201">
        <v>8</v>
      </c>
      <c r="AG201" t="s">
        <v>303</v>
      </c>
      <c r="AH201">
        <v>8000</v>
      </c>
      <c r="AK201" t="s">
        <v>304</v>
      </c>
      <c r="AL201">
        <v>100</v>
      </c>
      <c r="AM201" t="str">
        <f>IF(ISBLANK(AL201),"",IF(AL201&gt;=75,"Severe",IF(AL201&gt;=25,"Significant",IF(AL201&gt;=1,"Some", IF(AL201=0,"None")))))</f>
        <v>Severe</v>
      </c>
      <c r="AN201" t="str">
        <f>IF(ISBLANK(AL201),"",IF(AL201&gt;=75,"None",IF(AL201&gt;=25,"Low",IF(AL201&gt;=1,"Medium", IF(AL201=0,"High")))))</f>
        <v>None</v>
      </c>
      <c r="AO201" t="str">
        <f>AM201</f>
        <v>Severe</v>
      </c>
      <c r="AP201" t="str">
        <f>AN201</f>
        <v>None</v>
      </c>
      <c r="AQ201" t="s">
        <v>77</v>
      </c>
      <c r="AT201" t="s">
        <v>68</v>
      </c>
      <c r="AU201" t="s">
        <v>68</v>
      </c>
    </row>
    <row r="202" spans="1:47" ht="47.25">
      <c r="A202" t="s">
        <v>300</v>
      </c>
      <c r="B202" t="str">
        <f t="shared" si="21"/>
        <v xml:space="preserve"> 1998</v>
      </c>
      <c r="C202" s="3" t="s">
        <v>90</v>
      </c>
      <c r="D202" s="3" t="s">
        <v>91</v>
      </c>
      <c r="E202" s="6" t="s">
        <v>92</v>
      </c>
      <c r="F202" t="s">
        <v>93</v>
      </c>
      <c r="G202" t="s">
        <v>93</v>
      </c>
      <c r="H202" t="s">
        <v>153</v>
      </c>
      <c r="I202" t="s">
        <v>154</v>
      </c>
      <c r="J202" t="s">
        <v>74</v>
      </c>
      <c r="K202" s="3" t="s">
        <v>75</v>
      </c>
      <c r="L202" t="s">
        <v>97</v>
      </c>
      <c r="M202" t="s">
        <v>301</v>
      </c>
      <c r="N202" t="s">
        <v>302</v>
      </c>
      <c r="O202">
        <v>31</v>
      </c>
      <c r="P202" t="s">
        <v>77</v>
      </c>
      <c r="Q202">
        <v>1</v>
      </c>
      <c r="R202">
        <v>0.8</v>
      </c>
      <c r="S202" t="s">
        <v>303</v>
      </c>
      <c r="T202">
        <f>R202*1000</f>
        <v>800</v>
      </c>
      <c r="U202" t="s">
        <v>304</v>
      </c>
      <c r="V202">
        <v>21</v>
      </c>
      <c r="W202">
        <v>21</v>
      </c>
      <c r="X202" t="s">
        <v>103</v>
      </c>
      <c r="Y202">
        <v>21</v>
      </c>
      <c r="Z202" t="s">
        <v>81</v>
      </c>
      <c r="AA202" t="s">
        <v>81</v>
      </c>
      <c r="AM202" t="str">
        <f>IF(ISBLANK(AL202),"",IF(AL202&gt;=75,"Severe",IF(AL202&gt;=25,"Significant",IF(AL202&gt;=1,"Some", IF(AL202=0,"None")))))</f>
        <v/>
      </c>
      <c r="AN202" t="str">
        <f>IF(ISBLANK(AL202),"",IF(AL202&gt;=75,"None",IF(AL202&gt;=25,"Low",IF(AL202&gt;=1,"Medium", IF(AL202=0,"High")))))</f>
        <v/>
      </c>
      <c r="AQ202" t="s">
        <v>77</v>
      </c>
      <c r="AR202" s="5" t="s">
        <v>305</v>
      </c>
      <c r="AT202" t="s">
        <v>68</v>
      </c>
      <c r="AU202" t="s">
        <v>68</v>
      </c>
    </row>
    <row r="203" spans="1:47">
      <c r="A203" t="s">
        <v>300</v>
      </c>
      <c r="B203" t="str">
        <f t="shared" si="21"/>
        <v xml:space="preserve"> 1998</v>
      </c>
      <c r="C203" s="3" t="s">
        <v>90</v>
      </c>
      <c r="D203" s="3" t="s">
        <v>91</v>
      </c>
      <c r="E203" s="6" t="s">
        <v>92</v>
      </c>
      <c r="F203" t="s">
        <v>93</v>
      </c>
      <c r="G203" t="s">
        <v>93</v>
      </c>
      <c r="H203" t="s">
        <v>153</v>
      </c>
      <c r="I203" t="s">
        <v>154</v>
      </c>
      <c r="J203" t="s">
        <v>74</v>
      </c>
      <c r="K203" s="3" t="s">
        <v>75</v>
      </c>
      <c r="L203" t="s">
        <v>97</v>
      </c>
      <c r="M203" t="s">
        <v>301</v>
      </c>
      <c r="N203" t="s">
        <v>302</v>
      </c>
      <c r="O203">
        <v>31</v>
      </c>
      <c r="P203" t="s">
        <v>77</v>
      </c>
      <c r="Q203">
        <v>1</v>
      </c>
      <c r="R203">
        <v>80</v>
      </c>
      <c r="S203" t="s">
        <v>303</v>
      </c>
      <c r="T203">
        <f>R203*1000</f>
        <v>80000</v>
      </c>
      <c r="U203" t="s">
        <v>304</v>
      </c>
      <c r="V203">
        <v>21</v>
      </c>
      <c r="W203">
        <v>14</v>
      </c>
      <c r="X203" t="s">
        <v>103</v>
      </c>
      <c r="Y203">
        <v>14</v>
      </c>
      <c r="Z203" t="s">
        <v>81</v>
      </c>
      <c r="AA203" t="s">
        <v>81</v>
      </c>
      <c r="AD203">
        <v>80</v>
      </c>
      <c r="AG203" t="s">
        <v>303</v>
      </c>
      <c r="AH203">
        <v>80000</v>
      </c>
      <c r="AK203" t="s">
        <v>304</v>
      </c>
      <c r="AL203">
        <v>100</v>
      </c>
      <c r="AM203" t="str">
        <f>IF(ISBLANK(AL203),"",IF(AL203&gt;=75,"Severe",IF(AL203&gt;=25,"Significant",IF(AL203&gt;=1,"Some", IF(AL203=0,"None")))))</f>
        <v>Severe</v>
      </c>
      <c r="AN203" t="str">
        <f>IF(ISBLANK(AL203),"",IF(AL203&gt;=75,"None",IF(AL203&gt;=25,"Low",IF(AL203&gt;=1,"Medium", IF(AL203=0,"High")))))</f>
        <v>None</v>
      </c>
      <c r="AQ203" t="s">
        <v>77</v>
      </c>
      <c r="AT203" t="s">
        <v>68</v>
      </c>
      <c r="AU203" t="s">
        <v>68</v>
      </c>
    </row>
    <row r="204" spans="1:47">
      <c r="A204" t="s">
        <v>300</v>
      </c>
      <c r="B204" t="str">
        <f t="shared" si="21"/>
        <v xml:space="preserve"> 1998</v>
      </c>
      <c r="C204" s="3" t="s">
        <v>90</v>
      </c>
      <c r="D204" s="3" t="s">
        <v>91</v>
      </c>
      <c r="E204" s="6" t="s">
        <v>92</v>
      </c>
      <c r="F204" t="s">
        <v>93</v>
      </c>
      <c r="G204" t="s">
        <v>93</v>
      </c>
      <c r="H204" t="s">
        <v>153</v>
      </c>
      <c r="I204" t="s">
        <v>154</v>
      </c>
      <c r="J204" t="s">
        <v>74</v>
      </c>
      <c r="K204" s="3" t="s">
        <v>75</v>
      </c>
      <c r="L204" t="s">
        <v>97</v>
      </c>
      <c r="M204" t="s">
        <v>301</v>
      </c>
      <c r="N204" t="s">
        <v>302</v>
      </c>
      <c r="O204">
        <v>31</v>
      </c>
      <c r="P204" t="s">
        <v>77</v>
      </c>
      <c r="Q204">
        <v>1</v>
      </c>
      <c r="R204" t="s">
        <v>306</v>
      </c>
      <c r="S204" t="s">
        <v>303</v>
      </c>
      <c r="T204" t="s">
        <v>307</v>
      </c>
      <c r="U204" t="s">
        <v>304</v>
      </c>
      <c r="V204">
        <v>21</v>
      </c>
      <c r="W204">
        <v>21</v>
      </c>
      <c r="X204" t="s">
        <v>103</v>
      </c>
      <c r="Y204">
        <v>21</v>
      </c>
      <c r="Z204" t="s">
        <v>62</v>
      </c>
      <c r="AA204" t="s">
        <v>175</v>
      </c>
      <c r="AM204" t="s">
        <v>64</v>
      </c>
      <c r="AN204" t="s">
        <v>65</v>
      </c>
      <c r="AQ204" t="s">
        <v>77</v>
      </c>
      <c r="AT204" t="s">
        <v>68</v>
      </c>
      <c r="AU204" t="s">
        <v>68</v>
      </c>
    </row>
    <row r="205" spans="1:47">
      <c r="A205" t="s">
        <v>300</v>
      </c>
      <c r="B205" t="str">
        <f t="shared" si="21"/>
        <v xml:space="preserve"> 1998</v>
      </c>
      <c r="C205" s="3" t="s">
        <v>90</v>
      </c>
      <c r="D205" s="3" t="s">
        <v>91</v>
      </c>
      <c r="E205" s="6" t="s">
        <v>92</v>
      </c>
      <c r="F205" t="s">
        <v>93</v>
      </c>
      <c r="G205" t="s">
        <v>93</v>
      </c>
      <c r="H205" t="s">
        <v>153</v>
      </c>
      <c r="I205" t="s">
        <v>154</v>
      </c>
      <c r="J205" t="s">
        <v>74</v>
      </c>
      <c r="K205" s="3" t="s">
        <v>75</v>
      </c>
      <c r="L205" t="s">
        <v>97</v>
      </c>
      <c r="M205" t="s">
        <v>301</v>
      </c>
      <c r="N205" t="s">
        <v>302</v>
      </c>
      <c r="O205">
        <v>31</v>
      </c>
      <c r="P205" t="s">
        <v>77</v>
      </c>
      <c r="Q205">
        <v>1</v>
      </c>
      <c r="R205" t="s">
        <v>306</v>
      </c>
      <c r="S205" t="s">
        <v>303</v>
      </c>
      <c r="T205" t="s">
        <v>308</v>
      </c>
      <c r="U205" t="s">
        <v>304</v>
      </c>
      <c r="V205">
        <v>21</v>
      </c>
      <c r="W205">
        <v>21</v>
      </c>
      <c r="X205" t="s">
        <v>103</v>
      </c>
      <c r="Y205">
        <v>21</v>
      </c>
      <c r="Z205" t="s">
        <v>62</v>
      </c>
      <c r="AA205" t="s">
        <v>63</v>
      </c>
      <c r="AM205" t="s">
        <v>64</v>
      </c>
      <c r="AN205" t="s">
        <v>65</v>
      </c>
      <c r="AQ205" t="s">
        <v>77</v>
      </c>
      <c r="AT205" t="s">
        <v>68</v>
      </c>
      <c r="AU205" t="s">
        <v>68</v>
      </c>
    </row>
    <row r="206" spans="1:47">
      <c r="A206" t="s">
        <v>309</v>
      </c>
      <c r="B206" t="str">
        <f t="shared" si="21"/>
        <v xml:space="preserve"> 2011</v>
      </c>
      <c r="C206" s="3" t="s">
        <v>71</v>
      </c>
      <c r="D206" s="3" t="s">
        <v>72</v>
      </c>
      <c r="E206" s="9" t="s">
        <v>243</v>
      </c>
      <c r="F206" t="s">
        <v>244</v>
      </c>
      <c r="G206" t="s">
        <v>310</v>
      </c>
      <c r="H206" t="s">
        <v>51</v>
      </c>
      <c r="I206" t="s">
        <v>52</v>
      </c>
      <c r="J206" t="s">
        <v>74</v>
      </c>
      <c r="K206" s="3" t="s">
        <v>96</v>
      </c>
      <c r="L206" t="s">
        <v>97</v>
      </c>
      <c r="M206">
        <v>15</v>
      </c>
      <c r="N206" t="s">
        <v>60</v>
      </c>
      <c r="O206" t="s">
        <v>60</v>
      </c>
      <c r="P206" t="s">
        <v>77</v>
      </c>
      <c r="Q206">
        <v>1</v>
      </c>
      <c r="R206" t="s">
        <v>311</v>
      </c>
      <c r="S206" t="s">
        <v>312</v>
      </c>
      <c r="T206" t="s">
        <v>311</v>
      </c>
      <c r="U206" t="s">
        <v>312</v>
      </c>
      <c r="V206">
        <v>10</v>
      </c>
      <c r="W206">
        <v>10</v>
      </c>
      <c r="X206" t="s">
        <v>103</v>
      </c>
      <c r="Y206">
        <v>10</v>
      </c>
      <c r="Z206" t="s">
        <v>194</v>
      </c>
      <c r="AA206" t="s">
        <v>313</v>
      </c>
      <c r="AM206" t="s">
        <v>64</v>
      </c>
      <c r="AN206" t="s">
        <v>65</v>
      </c>
      <c r="AQ206" t="s">
        <v>77</v>
      </c>
      <c r="AT206" t="s">
        <v>68</v>
      </c>
      <c r="AU206" t="s">
        <v>68</v>
      </c>
    </row>
    <row r="207" spans="1:47">
      <c r="A207" t="s">
        <v>309</v>
      </c>
      <c r="B207" t="str">
        <f t="shared" si="21"/>
        <v xml:space="preserve"> 2011</v>
      </c>
      <c r="C207" s="3" t="s">
        <v>71</v>
      </c>
      <c r="D207" s="3" t="s">
        <v>72</v>
      </c>
      <c r="E207" s="9" t="s">
        <v>243</v>
      </c>
      <c r="F207" t="s">
        <v>244</v>
      </c>
      <c r="G207" t="s">
        <v>310</v>
      </c>
      <c r="H207" t="s">
        <v>51</v>
      </c>
      <c r="I207" t="s">
        <v>52</v>
      </c>
      <c r="J207" t="s">
        <v>74</v>
      </c>
      <c r="K207" s="3" t="s">
        <v>96</v>
      </c>
      <c r="L207" t="s">
        <v>97</v>
      </c>
      <c r="M207">
        <v>15</v>
      </c>
      <c r="N207" t="s">
        <v>60</v>
      </c>
      <c r="O207" t="s">
        <v>60</v>
      </c>
      <c r="P207" t="s">
        <v>77</v>
      </c>
      <c r="Q207">
        <v>1</v>
      </c>
      <c r="R207" t="s">
        <v>311</v>
      </c>
      <c r="S207" t="s">
        <v>312</v>
      </c>
      <c r="T207" t="s">
        <v>311</v>
      </c>
      <c r="U207" t="s">
        <v>312</v>
      </c>
      <c r="V207">
        <v>10</v>
      </c>
      <c r="W207">
        <v>10</v>
      </c>
      <c r="X207" t="s">
        <v>103</v>
      </c>
      <c r="Y207">
        <v>10</v>
      </c>
      <c r="Z207" t="s">
        <v>194</v>
      </c>
      <c r="AA207" t="s">
        <v>195</v>
      </c>
      <c r="AM207" t="s">
        <v>64</v>
      </c>
      <c r="AN207" t="s">
        <v>65</v>
      </c>
      <c r="AQ207" t="s">
        <v>77</v>
      </c>
      <c r="AT207" t="s">
        <v>68</v>
      </c>
      <c r="AU207" t="s">
        <v>68</v>
      </c>
    </row>
    <row r="208" spans="1:47">
      <c r="A208" t="s">
        <v>309</v>
      </c>
      <c r="B208" t="str">
        <f t="shared" si="21"/>
        <v xml:space="preserve"> 2011</v>
      </c>
      <c r="C208" s="3" t="s">
        <v>71</v>
      </c>
      <c r="D208" t="s">
        <v>72</v>
      </c>
      <c r="E208" s="6" t="s">
        <v>247</v>
      </c>
      <c r="F208" t="s">
        <v>244</v>
      </c>
      <c r="G208" t="s">
        <v>314</v>
      </c>
      <c r="H208" t="s">
        <v>51</v>
      </c>
      <c r="I208" t="s">
        <v>52</v>
      </c>
      <c r="J208" t="s">
        <v>74</v>
      </c>
      <c r="K208" s="3" t="s">
        <v>96</v>
      </c>
      <c r="L208" t="s">
        <v>97</v>
      </c>
      <c r="M208">
        <v>15</v>
      </c>
      <c r="N208" t="s">
        <v>60</v>
      </c>
      <c r="O208" t="s">
        <v>60</v>
      </c>
      <c r="P208" t="s">
        <v>77</v>
      </c>
      <c r="Q208">
        <v>1</v>
      </c>
      <c r="R208" t="s">
        <v>311</v>
      </c>
      <c r="S208" t="s">
        <v>312</v>
      </c>
      <c r="T208" t="s">
        <v>311</v>
      </c>
      <c r="U208" t="s">
        <v>312</v>
      </c>
      <c r="V208">
        <v>10</v>
      </c>
      <c r="W208">
        <v>10</v>
      </c>
      <c r="X208" t="s">
        <v>103</v>
      </c>
      <c r="Y208">
        <v>10</v>
      </c>
      <c r="Z208" t="s">
        <v>194</v>
      </c>
      <c r="AA208" t="s">
        <v>313</v>
      </c>
      <c r="AM208" t="s">
        <v>64</v>
      </c>
      <c r="AN208" t="s">
        <v>65</v>
      </c>
      <c r="AQ208" t="s">
        <v>77</v>
      </c>
      <c r="AT208" t="s">
        <v>68</v>
      </c>
      <c r="AU208" t="s">
        <v>68</v>
      </c>
    </row>
    <row r="209" spans="1:94">
      <c r="A209" t="s">
        <v>309</v>
      </c>
      <c r="B209" t="str">
        <f t="shared" si="21"/>
        <v xml:space="preserve"> 2011</v>
      </c>
      <c r="C209" s="3" t="s">
        <v>71</v>
      </c>
      <c r="D209" t="s">
        <v>72</v>
      </c>
      <c r="E209" s="6" t="s">
        <v>247</v>
      </c>
      <c r="F209" t="s">
        <v>244</v>
      </c>
      <c r="G209" t="s">
        <v>314</v>
      </c>
      <c r="H209" t="s">
        <v>51</v>
      </c>
      <c r="I209" t="s">
        <v>52</v>
      </c>
      <c r="J209" t="s">
        <v>74</v>
      </c>
      <c r="K209" s="3" t="s">
        <v>96</v>
      </c>
      <c r="L209" t="s">
        <v>97</v>
      </c>
      <c r="M209">
        <v>15</v>
      </c>
      <c r="N209" t="s">
        <v>60</v>
      </c>
      <c r="O209" t="s">
        <v>60</v>
      </c>
      <c r="P209" t="s">
        <v>77</v>
      </c>
      <c r="Q209">
        <v>1</v>
      </c>
      <c r="R209" t="s">
        <v>311</v>
      </c>
      <c r="S209" t="s">
        <v>312</v>
      </c>
      <c r="T209" t="s">
        <v>311</v>
      </c>
      <c r="U209" t="s">
        <v>312</v>
      </c>
      <c r="V209">
        <v>10</v>
      </c>
      <c r="W209">
        <v>10</v>
      </c>
      <c r="X209" t="s">
        <v>103</v>
      </c>
      <c r="Y209">
        <v>10</v>
      </c>
      <c r="Z209" t="s">
        <v>194</v>
      </c>
      <c r="AA209" t="s">
        <v>195</v>
      </c>
      <c r="AM209" t="s">
        <v>64</v>
      </c>
      <c r="AN209" t="s">
        <v>65</v>
      </c>
      <c r="AQ209" t="s">
        <v>77</v>
      </c>
      <c r="AT209" t="s">
        <v>68</v>
      </c>
      <c r="AU209" t="s">
        <v>68</v>
      </c>
    </row>
    <row r="210" spans="1:94">
      <c r="A210" t="s">
        <v>309</v>
      </c>
      <c r="B210" t="str">
        <f t="shared" si="21"/>
        <v xml:space="preserve"> 2011</v>
      </c>
      <c r="C210" s="3" t="s">
        <v>71</v>
      </c>
      <c r="D210" s="3" t="s">
        <v>223</v>
      </c>
      <c r="E210" s="6" t="s">
        <v>247</v>
      </c>
      <c r="F210" t="s">
        <v>244</v>
      </c>
      <c r="G210" t="s">
        <v>315</v>
      </c>
      <c r="H210" t="s">
        <v>51</v>
      </c>
      <c r="I210" t="s">
        <v>52</v>
      </c>
      <c r="J210" t="s">
        <v>74</v>
      </c>
      <c r="K210" s="3" t="s">
        <v>96</v>
      </c>
      <c r="L210" t="s">
        <v>97</v>
      </c>
      <c r="M210">
        <v>15</v>
      </c>
      <c r="N210" t="s">
        <v>60</v>
      </c>
      <c r="O210" t="s">
        <v>60</v>
      </c>
      <c r="P210" t="s">
        <v>77</v>
      </c>
      <c r="Q210">
        <v>1</v>
      </c>
      <c r="R210" t="s">
        <v>311</v>
      </c>
      <c r="S210" t="s">
        <v>312</v>
      </c>
      <c r="T210" t="s">
        <v>311</v>
      </c>
      <c r="U210" t="s">
        <v>312</v>
      </c>
      <c r="V210">
        <v>10</v>
      </c>
      <c r="W210">
        <v>10</v>
      </c>
      <c r="X210" t="s">
        <v>103</v>
      </c>
      <c r="Y210">
        <v>10</v>
      </c>
      <c r="Z210" t="s">
        <v>194</v>
      </c>
      <c r="AA210" t="s">
        <v>313</v>
      </c>
      <c r="AM210" t="s">
        <v>64</v>
      </c>
      <c r="AN210" t="s">
        <v>65</v>
      </c>
      <c r="AQ210" t="s">
        <v>77</v>
      </c>
      <c r="AT210" t="s">
        <v>68</v>
      </c>
      <c r="AU210" t="s">
        <v>68</v>
      </c>
    </row>
    <row r="211" spans="1:94">
      <c r="A211" t="s">
        <v>309</v>
      </c>
      <c r="B211" t="str">
        <f t="shared" si="21"/>
        <v xml:space="preserve"> 2011</v>
      </c>
      <c r="C211" s="3" t="s">
        <v>71</v>
      </c>
      <c r="D211" s="3" t="s">
        <v>223</v>
      </c>
      <c r="E211" s="6" t="s">
        <v>247</v>
      </c>
      <c r="F211" t="s">
        <v>244</v>
      </c>
      <c r="G211" t="s">
        <v>315</v>
      </c>
      <c r="H211" t="s">
        <v>51</v>
      </c>
      <c r="I211" t="s">
        <v>52</v>
      </c>
      <c r="J211" t="s">
        <v>74</v>
      </c>
      <c r="K211" s="3" t="s">
        <v>96</v>
      </c>
      <c r="L211" t="s">
        <v>97</v>
      </c>
      <c r="M211">
        <v>15</v>
      </c>
      <c r="N211" t="s">
        <v>60</v>
      </c>
      <c r="O211" t="s">
        <v>60</v>
      </c>
      <c r="P211" t="s">
        <v>77</v>
      </c>
      <c r="Q211">
        <v>1</v>
      </c>
      <c r="R211" t="s">
        <v>311</v>
      </c>
      <c r="S211" t="s">
        <v>312</v>
      </c>
      <c r="T211" t="s">
        <v>311</v>
      </c>
      <c r="U211" t="s">
        <v>312</v>
      </c>
      <c r="V211">
        <v>10</v>
      </c>
      <c r="W211">
        <v>10</v>
      </c>
      <c r="X211" t="s">
        <v>103</v>
      </c>
      <c r="Y211">
        <v>10</v>
      </c>
      <c r="Z211" t="s">
        <v>194</v>
      </c>
      <c r="AA211" t="s">
        <v>195</v>
      </c>
      <c r="AM211" t="s">
        <v>64</v>
      </c>
      <c r="AN211" t="s">
        <v>65</v>
      </c>
      <c r="AQ211" t="s">
        <v>77</v>
      </c>
      <c r="AT211" t="s">
        <v>68</v>
      </c>
      <c r="AU211" t="s">
        <v>68</v>
      </c>
    </row>
    <row r="212" spans="1:94" ht="31.5">
      <c r="A212" t="s">
        <v>309</v>
      </c>
      <c r="B212" t="str">
        <f t="shared" si="21"/>
        <v xml:space="preserve"> 2011</v>
      </c>
      <c r="C212" s="3" t="s">
        <v>71</v>
      </c>
      <c r="D212" s="3" t="s">
        <v>72</v>
      </c>
      <c r="E212" s="6" t="s">
        <v>243</v>
      </c>
      <c r="F212" t="s">
        <v>244</v>
      </c>
      <c r="G212" t="s">
        <v>310</v>
      </c>
      <c r="H212" t="s">
        <v>51</v>
      </c>
      <c r="I212" t="s">
        <v>52</v>
      </c>
      <c r="J212" t="s">
        <v>74</v>
      </c>
      <c r="K212" s="3" t="s">
        <v>96</v>
      </c>
      <c r="L212" t="s">
        <v>97</v>
      </c>
      <c r="M212">
        <v>15</v>
      </c>
      <c r="N212" t="s">
        <v>60</v>
      </c>
      <c r="O212" t="s">
        <v>60</v>
      </c>
      <c r="P212" t="s">
        <v>77</v>
      </c>
      <c r="Q212">
        <v>1</v>
      </c>
      <c r="R212" t="s">
        <v>311</v>
      </c>
      <c r="S212" t="s">
        <v>312</v>
      </c>
      <c r="T212" t="s">
        <v>311</v>
      </c>
      <c r="U212" t="s">
        <v>312</v>
      </c>
      <c r="V212">
        <v>10</v>
      </c>
      <c r="W212">
        <v>10</v>
      </c>
      <c r="X212" t="s">
        <v>103</v>
      </c>
      <c r="Y212">
        <v>10</v>
      </c>
      <c r="Z212" t="s">
        <v>81</v>
      </c>
      <c r="AA212" t="s">
        <v>81</v>
      </c>
      <c r="AE212">
        <v>1</v>
      </c>
      <c r="AF212">
        <v>50</v>
      </c>
      <c r="AG212" t="s">
        <v>312</v>
      </c>
      <c r="AI212">
        <v>1</v>
      </c>
      <c r="AJ212">
        <v>50</v>
      </c>
      <c r="AK212" t="s">
        <v>312</v>
      </c>
      <c r="AL212">
        <v>0</v>
      </c>
      <c r="AM212" t="str">
        <f>IF(ISBLANK(AL212),"",IF(AL212&gt;=75,"Severe",IF(AL212&gt;=25,"Significant",IF(AL212&gt;=1,"Some", IF(AL212=0,"None")))))</f>
        <v>None</v>
      </c>
      <c r="AN212" t="str">
        <f>IF(ISBLANK(AL212),"",IF(AL212&gt;=75,"None",IF(AL212&gt;=25,"Low",IF(AL212&gt;=1,"Medium", IF(AL212=0,"High")))))</f>
        <v>High</v>
      </c>
      <c r="AO212" t="str">
        <f t="shared" ref="AO212:AP214" si="23">AM212</f>
        <v>None</v>
      </c>
      <c r="AP212" t="str">
        <f t="shared" si="23"/>
        <v>High</v>
      </c>
      <c r="AQ212" t="s">
        <v>77</v>
      </c>
      <c r="AR212" s="5" t="s">
        <v>316</v>
      </c>
      <c r="AT212" t="s">
        <v>68</v>
      </c>
      <c r="AU212" t="s">
        <v>68</v>
      </c>
    </row>
    <row r="213" spans="1:94">
      <c r="A213" t="s">
        <v>309</v>
      </c>
      <c r="B213" t="str">
        <f t="shared" si="21"/>
        <v xml:space="preserve"> 2011</v>
      </c>
      <c r="C213" s="3" t="s">
        <v>71</v>
      </c>
      <c r="D213" t="s">
        <v>72</v>
      </c>
      <c r="E213" s="6" t="s">
        <v>247</v>
      </c>
      <c r="F213" t="s">
        <v>244</v>
      </c>
      <c r="G213" t="s">
        <v>314</v>
      </c>
      <c r="H213" t="s">
        <v>51</v>
      </c>
      <c r="I213" t="s">
        <v>52</v>
      </c>
      <c r="J213" t="s">
        <v>74</v>
      </c>
      <c r="K213" s="3" t="s">
        <v>96</v>
      </c>
      <c r="L213" t="s">
        <v>97</v>
      </c>
      <c r="M213">
        <v>15</v>
      </c>
      <c r="N213" t="s">
        <v>60</v>
      </c>
      <c r="O213" t="s">
        <v>60</v>
      </c>
      <c r="P213" t="s">
        <v>77</v>
      </c>
      <c r="Q213">
        <v>1</v>
      </c>
      <c r="R213" t="s">
        <v>311</v>
      </c>
      <c r="S213" t="s">
        <v>312</v>
      </c>
      <c r="T213" t="s">
        <v>311</v>
      </c>
      <c r="U213" t="s">
        <v>312</v>
      </c>
      <c r="V213">
        <v>10</v>
      </c>
      <c r="W213">
        <v>10</v>
      </c>
      <c r="X213" t="s">
        <v>103</v>
      </c>
      <c r="Y213">
        <v>10</v>
      </c>
      <c r="Z213" t="s">
        <v>81</v>
      </c>
      <c r="AA213" t="s">
        <v>81</v>
      </c>
      <c r="AE213">
        <v>1</v>
      </c>
      <c r="AF213">
        <v>50</v>
      </c>
      <c r="AG213" t="s">
        <v>312</v>
      </c>
      <c r="AI213">
        <v>1</v>
      </c>
      <c r="AJ213">
        <v>50</v>
      </c>
      <c r="AK213" t="s">
        <v>312</v>
      </c>
      <c r="AL213">
        <v>0</v>
      </c>
      <c r="AM213" t="str">
        <f>IF(ISBLANK(AL213),"",IF(AL213&gt;=75,"Severe",IF(AL213&gt;=25,"Significant",IF(AL213&gt;=1,"Some", IF(AL213=0,"None")))))</f>
        <v>None</v>
      </c>
      <c r="AN213" t="str">
        <f>IF(ISBLANK(AL213),"",IF(AL213&gt;=75,"None",IF(AL213&gt;=25,"Low",IF(AL213&gt;=1,"Medium", IF(AL213=0,"High")))))</f>
        <v>High</v>
      </c>
      <c r="AO213" t="str">
        <f t="shared" si="23"/>
        <v>None</v>
      </c>
      <c r="AP213" t="str">
        <f t="shared" si="23"/>
        <v>High</v>
      </c>
      <c r="AQ213" t="s">
        <v>77</v>
      </c>
      <c r="AT213" t="s">
        <v>68</v>
      </c>
      <c r="AU213" t="s">
        <v>68</v>
      </c>
    </row>
    <row r="214" spans="1:94">
      <c r="A214" t="s">
        <v>309</v>
      </c>
      <c r="B214" t="str">
        <f t="shared" si="21"/>
        <v xml:space="preserve"> 2011</v>
      </c>
      <c r="C214" s="3" t="s">
        <v>71</v>
      </c>
      <c r="D214" s="3" t="s">
        <v>223</v>
      </c>
      <c r="E214" s="6" t="s">
        <v>247</v>
      </c>
      <c r="F214" t="s">
        <v>244</v>
      </c>
      <c r="G214" t="s">
        <v>315</v>
      </c>
      <c r="H214" t="s">
        <v>51</v>
      </c>
      <c r="I214" t="s">
        <v>52</v>
      </c>
      <c r="J214" t="s">
        <v>74</v>
      </c>
      <c r="K214" s="3" t="s">
        <v>96</v>
      </c>
      <c r="L214" t="s">
        <v>97</v>
      </c>
      <c r="M214">
        <v>15</v>
      </c>
      <c r="N214" t="s">
        <v>60</v>
      </c>
      <c r="O214" t="s">
        <v>60</v>
      </c>
      <c r="P214" t="s">
        <v>77</v>
      </c>
      <c r="Q214">
        <v>1</v>
      </c>
      <c r="R214" t="s">
        <v>311</v>
      </c>
      <c r="S214" t="s">
        <v>312</v>
      </c>
      <c r="T214" t="s">
        <v>311</v>
      </c>
      <c r="U214" t="s">
        <v>312</v>
      </c>
      <c r="V214">
        <v>10</v>
      </c>
      <c r="W214">
        <v>10</v>
      </c>
      <c r="X214" t="s">
        <v>103</v>
      </c>
      <c r="Y214">
        <v>10</v>
      </c>
      <c r="Z214" t="s">
        <v>81</v>
      </c>
      <c r="AA214" t="s">
        <v>81</v>
      </c>
      <c r="AE214">
        <v>1</v>
      </c>
      <c r="AF214">
        <v>50</v>
      </c>
      <c r="AG214" t="s">
        <v>312</v>
      </c>
      <c r="AI214">
        <v>1</v>
      </c>
      <c r="AJ214">
        <v>50</v>
      </c>
      <c r="AK214" t="s">
        <v>312</v>
      </c>
      <c r="AL214">
        <v>0</v>
      </c>
      <c r="AM214" t="str">
        <f>IF(ISBLANK(AL214),"",IF(AL214&gt;=75,"Severe",IF(AL214&gt;=25,"Significant",IF(AL214&gt;=1,"Some", IF(AL214=0,"None")))))</f>
        <v>None</v>
      </c>
      <c r="AN214" t="str">
        <f>IF(ISBLANK(AL214),"",IF(AL214&gt;=75,"None",IF(AL214&gt;=25,"Low",IF(AL214&gt;=1,"Medium", IF(AL214=0,"High")))))</f>
        <v>High</v>
      </c>
      <c r="AO214" t="str">
        <f t="shared" si="23"/>
        <v>None</v>
      </c>
      <c r="AP214" t="str">
        <f t="shared" si="23"/>
        <v>High</v>
      </c>
      <c r="AQ214" t="s">
        <v>77</v>
      </c>
      <c r="AT214" t="s">
        <v>68</v>
      </c>
      <c r="AU214" t="s">
        <v>68</v>
      </c>
    </row>
    <row r="215" spans="1:94" ht="78.75">
      <c r="A215" t="s">
        <v>317</v>
      </c>
      <c r="B215" t="str">
        <f t="shared" si="21"/>
        <v xml:space="preserve"> 2014</v>
      </c>
      <c r="C215" s="3" t="s">
        <v>71</v>
      </c>
      <c r="D215" s="3" t="s">
        <v>72</v>
      </c>
      <c r="E215" s="9" t="s">
        <v>243</v>
      </c>
      <c r="F215" t="s">
        <v>244</v>
      </c>
      <c r="G215" t="s">
        <v>245</v>
      </c>
      <c r="H215" t="s">
        <v>51</v>
      </c>
      <c r="I215" t="s">
        <v>52</v>
      </c>
      <c r="J215" t="s">
        <v>74</v>
      </c>
      <c r="K215" s="3" t="s">
        <v>96</v>
      </c>
      <c r="L215" t="s">
        <v>97</v>
      </c>
      <c r="M215" t="s">
        <v>60</v>
      </c>
      <c r="N215" t="s">
        <v>60</v>
      </c>
      <c r="O215" t="s">
        <v>60</v>
      </c>
      <c r="P215" t="s">
        <v>77</v>
      </c>
      <c r="Q215">
        <v>1</v>
      </c>
      <c r="R215" t="s">
        <v>318</v>
      </c>
      <c r="S215" t="s">
        <v>312</v>
      </c>
      <c r="T215" t="s">
        <v>318</v>
      </c>
      <c r="U215" t="s">
        <v>312</v>
      </c>
      <c r="V215">
        <v>10</v>
      </c>
      <c r="W215">
        <v>10</v>
      </c>
      <c r="X215" t="s">
        <v>103</v>
      </c>
      <c r="Y215">
        <v>10</v>
      </c>
      <c r="Z215" t="s">
        <v>104</v>
      </c>
      <c r="AA215" t="s">
        <v>231</v>
      </c>
      <c r="AM215" t="str">
        <f>IF(ISBLANK(AL215),"",IF(AL215&gt;=75,"Severe",IF(AL215&gt;=25,"Significant",IF(AL215&gt;=1,"Some", IF(AL215=0,"None")))))</f>
        <v/>
      </c>
      <c r="AN215" t="str">
        <f>IF(ISBLANK(AL215),"",IF(AL215&gt;=75,"None",IF(AL215&gt;=25,"Low",IF(AL215&gt;=1,"Medium", IF(AL215=0,"High")))))</f>
        <v/>
      </c>
      <c r="AQ215" t="s">
        <v>77</v>
      </c>
      <c r="AR215" s="4" t="s">
        <v>319</v>
      </c>
      <c r="AT215" t="s">
        <v>68</v>
      </c>
      <c r="AU215" t="s">
        <v>68</v>
      </c>
    </row>
    <row r="216" spans="1:94">
      <c r="A216" t="s">
        <v>317</v>
      </c>
      <c r="B216" t="str">
        <f t="shared" si="21"/>
        <v xml:space="preserve"> 2014</v>
      </c>
      <c r="C216" s="3" t="s">
        <v>71</v>
      </c>
      <c r="D216" s="3" t="s">
        <v>223</v>
      </c>
      <c r="E216" s="6" t="s">
        <v>247</v>
      </c>
      <c r="F216" t="s">
        <v>244</v>
      </c>
      <c r="G216" t="s">
        <v>315</v>
      </c>
      <c r="H216" t="s">
        <v>51</v>
      </c>
      <c r="I216" t="s">
        <v>52</v>
      </c>
      <c r="J216" t="s">
        <v>74</v>
      </c>
      <c r="K216" s="3" t="s">
        <v>96</v>
      </c>
      <c r="L216" t="s">
        <v>97</v>
      </c>
      <c r="M216" t="s">
        <v>60</v>
      </c>
      <c r="N216" t="s">
        <v>60</v>
      </c>
      <c r="O216" t="s">
        <v>60</v>
      </c>
      <c r="P216" t="s">
        <v>77</v>
      </c>
      <c r="Q216">
        <v>1</v>
      </c>
      <c r="R216" t="s">
        <v>318</v>
      </c>
      <c r="S216" t="s">
        <v>312</v>
      </c>
      <c r="T216" t="s">
        <v>318</v>
      </c>
      <c r="U216" t="s">
        <v>312</v>
      </c>
      <c r="V216">
        <v>10</v>
      </c>
      <c r="W216">
        <v>10</v>
      </c>
      <c r="X216" t="s">
        <v>103</v>
      </c>
      <c r="Y216">
        <v>10</v>
      </c>
      <c r="Z216" t="s">
        <v>104</v>
      </c>
      <c r="AA216" t="s">
        <v>231</v>
      </c>
      <c r="AM216" t="str">
        <f>IF(ISBLANK(AL216),"",IF(AL216&gt;=75,"Severe",IF(AL216&gt;=25,"Significant",IF(AL216&gt;=1,"Some", IF(AL216=0,"None")))))</f>
        <v/>
      </c>
      <c r="AN216" t="str">
        <f>IF(ISBLANK(AL216),"",IF(AL216&gt;=75,"None",IF(AL216&gt;=25,"Low",IF(AL216&gt;=1,"Medium", IF(AL216=0,"High")))))</f>
        <v/>
      </c>
      <c r="AQ216" t="s">
        <v>77</v>
      </c>
      <c r="AT216" t="s">
        <v>68</v>
      </c>
      <c r="AU216" t="s">
        <v>68</v>
      </c>
    </row>
    <row r="217" spans="1:94">
      <c r="A217" t="s">
        <v>317</v>
      </c>
      <c r="B217" t="str">
        <f t="shared" si="21"/>
        <v xml:space="preserve"> 2014</v>
      </c>
      <c r="C217" s="3" t="s">
        <v>71</v>
      </c>
      <c r="D217" s="3" t="s">
        <v>72</v>
      </c>
      <c r="E217" s="9" t="s">
        <v>243</v>
      </c>
      <c r="F217" t="s">
        <v>244</v>
      </c>
      <c r="G217" t="s">
        <v>245</v>
      </c>
      <c r="H217" t="s">
        <v>51</v>
      </c>
      <c r="I217" t="s">
        <v>52</v>
      </c>
      <c r="J217" t="s">
        <v>74</v>
      </c>
      <c r="K217" s="3" t="s">
        <v>96</v>
      </c>
      <c r="L217" t="s">
        <v>97</v>
      </c>
      <c r="M217" t="s">
        <v>60</v>
      </c>
      <c r="N217" t="s">
        <v>60</v>
      </c>
      <c r="O217" t="s">
        <v>60</v>
      </c>
      <c r="P217" t="s">
        <v>77</v>
      </c>
      <c r="Q217">
        <v>1</v>
      </c>
      <c r="R217" t="s">
        <v>318</v>
      </c>
      <c r="S217" t="s">
        <v>312</v>
      </c>
      <c r="T217" t="s">
        <v>318</v>
      </c>
      <c r="U217" t="s">
        <v>312</v>
      </c>
      <c r="V217">
        <v>10</v>
      </c>
      <c r="W217">
        <v>10</v>
      </c>
      <c r="X217" t="s">
        <v>103</v>
      </c>
      <c r="Y217">
        <v>10</v>
      </c>
      <c r="Z217" t="s">
        <v>81</v>
      </c>
      <c r="AA217" t="s">
        <v>81</v>
      </c>
      <c r="AE217">
        <v>5</v>
      </c>
      <c r="AF217">
        <v>100</v>
      </c>
      <c r="AG217" t="s">
        <v>312</v>
      </c>
      <c r="AI217">
        <v>5</v>
      </c>
      <c r="AJ217">
        <v>100</v>
      </c>
      <c r="AK217" t="s">
        <v>312</v>
      </c>
      <c r="AL217" t="s">
        <v>320</v>
      </c>
      <c r="AM217" t="s">
        <v>298</v>
      </c>
      <c r="AN217" t="s">
        <v>65</v>
      </c>
      <c r="AO217" t="s">
        <v>285</v>
      </c>
      <c r="AP217" t="s">
        <v>65</v>
      </c>
      <c r="AQ217" t="s">
        <v>77</v>
      </c>
      <c r="AT217" t="s">
        <v>68</v>
      </c>
      <c r="AU217" t="s">
        <v>68</v>
      </c>
    </row>
    <row r="218" spans="1:94">
      <c r="A218" t="s">
        <v>317</v>
      </c>
      <c r="B218" t="str">
        <f t="shared" si="21"/>
        <v xml:space="preserve"> 2014</v>
      </c>
      <c r="C218" s="3" t="s">
        <v>71</v>
      </c>
      <c r="D218" s="3" t="s">
        <v>223</v>
      </c>
      <c r="E218" s="6" t="s">
        <v>247</v>
      </c>
      <c r="F218" t="s">
        <v>244</v>
      </c>
      <c r="G218" t="s">
        <v>315</v>
      </c>
      <c r="H218" t="s">
        <v>51</v>
      </c>
      <c r="I218" t="s">
        <v>52</v>
      </c>
      <c r="J218" t="s">
        <v>74</v>
      </c>
      <c r="K218" s="3" t="s">
        <v>96</v>
      </c>
      <c r="L218" t="s">
        <v>97</v>
      </c>
      <c r="M218" t="s">
        <v>60</v>
      </c>
      <c r="N218" t="s">
        <v>60</v>
      </c>
      <c r="O218" t="s">
        <v>60</v>
      </c>
      <c r="P218" t="s">
        <v>77</v>
      </c>
      <c r="Q218">
        <v>1</v>
      </c>
      <c r="R218" t="s">
        <v>318</v>
      </c>
      <c r="S218" t="s">
        <v>312</v>
      </c>
      <c r="T218" t="s">
        <v>318</v>
      </c>
      <c r="U218" t="s">
        <v>312</v>
      </c>
      <c r="V218">
        <v>10</v>
      </c>
      <c r="W218">
        <v>10</v>
      </c>
      <c r="X218" t="s">
        <v>103</v>
      </c>
      <c r="Y218">
        <v>10</v>
      </c>
      <c r="Z218" t="s">
        <v>81</v>
      </c>
      <c r="AA218" t="s">
        <v>81</v>
      </c>
      <c r="AE218">
        <v>5</v>
      </c>
      <c r="AF218">
        <v>100</v>
      </c>
      <c r="AG218" t="s">
        <v>312</v>
      </c>
      <c r="AI218">
        <v>5</v>
      </c>
      <c r="AJ218">
        <v>100</v>
      </c>
      <c r="AK218" t="s">
        <v>312</v>
      </c>
      <c r="AL218" t="s">
        <v>320</v>
      </c>
      <c r="AM218" t="s">
        <v>298</v>
      </c>
      <c r="AN218" t="s">
        <v>65</v>
      </c>
      <c r="AO218" t="s">
        <v>285</v>
      </c>
      <c r="AP218" t="s">
        <v>65</v>
      </c>
      <c r="AQ218" t="s">
        <v>77</v>
      </c>
      <c r="AT218" t="s">
        <v>68</v>
      </c>
      <c r="AU218" t="s">
        <v>68</v>
      </c>
    </row>
    <row r="219" spans="1:94" s="10" customFormat="1" ht="47.25">
      <c r="A219" t="s">
        <v>321</v>
      </c>
      <c r="B219">
        <v>2004</v>
      </c>
      <c r="C219" t="s">
        <v>49</v>
      </c>
      <c r="D219" s="3" t="s">
        <v>49</v>
      </c>
      <c r="E219"/>
      <c r="F219" t="s">
        <v>322</v>
      </c>
      <c r="G219" t="s">
        <v>322</v>
      </c>
      <c r="H219" t="s">
        <v>323</v>
      </c>
      <c r="I219" t="s">
        <v>324</v>
      </c>
      <c r="J219" s="3" t="s">
        <v>119</v>
      </c>
      <c r="K219" t="s">
        <v>54</v>
      </c>
      <c r="L219"/>
      <c r="M219" t="s">
        <v>60</v>
      </c>
      <c r="N219" t="s">
        <v>60</v>
      </c>
      <c r="O219" t="s">
        <v>60</v>
      </c>
      <c r="P219" t="s">
        <v>60</v>
      </c>
      <c r="Q219" t="s">
        <v>60</v>
      </c>
      <c r="R219" t="s">
        <v>60</v>
      </c>
      <c r="S219" t="s">
        <v>60</v>
      </c>
      <c r="T219" t="s">
        <v>60</v>
      </c>
      <c r="U219" t="s">
        <v>60</v>
      </c>
      <c r="V219"/>
      <c r="W219">
        <v>10</v>
      </c>
      <c r="X219" t="s">
        <v>61</v>
      </c>
      <c r="Y219"/>
      <c r="Z219" t="s">
        <v>62</v>
      </c>
      <c r="AA219" t="s">
        <v>175</v>
      </c>
      <c r="AB219"/>
      <c r="AC219"/>
      <c r="AD219"/>
      <c r="AE219"/>
      <c r="AF219"/>
      <c r="AG219"/>
      <c r="AH219"/>
      <c r="AI219"/>
      <c r="AJ219"/>
      <c r="AK219"/>
      <c r="AL219"/>
      <c r="AM219" t="s">
        <v>64</v>
      </c>
      <c r="AN219" t="s">
        <v>65</v>
      </c>
      <c r="AO219" t="s">
        <v>64</v>
      </c>
      <c r="AP219" t="s">
        <v>65</v>
      </c>
      <c r="AQ219" t="s">
        <v>66</v>
      </c>
      <c r="AR219" s="5" t="s">
        <v>325</v>
      </c>
      <c r="AS219"/>
      <c r="AT219" t="s">
        <v>68</v>
      </c>
      <c r="AU219" t="s">
        <v>68</v>
      </c>
      <c r="AV219" t="s">
        <v>326</v>
      </c>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row>
    <row r="220" spans="1:94">
      <c r="A220" t="s">
        <v>327</v>
      </c>
      <c r="B220">
        <v>1987</v>
      </c>
      <c r="C220" t="s">
        <v>90</v>
      </c>
      <c r="D220" s="3" t="s">
        <v>328</v>
      </c>
      <c r="E220" s="3" t="s">
        <v>329</v>
      </c>
      <c r="F220" t="s">
        <v>330</v>
      </c>
      <c r="G220" t="s">
        <v>330</v>
      </c>
      <c r="H220" t="s">
        <v>94</v>
      </c>
      <c r="I220" t="s">
        <v>95</v>
      </c>
      <c r="J220" s="3" t="s">
        <v>119</v>
      </c>
      <c r="K220" t="s">
        <v>120</v>
      </c>
      <c r="L220" t="s">
        <v>55</v>
      </c>
      <c r="P220" t="s">
        <v>77</v>
      </c>
      <c r="W220">
        <v>48</v>
      </c>
      <c r="X220" t="s">
        <v>79</v>
      </c>
      <c r="Y220">
        <v>2</v>
      </c>
      <c r="Z220" t="s">
        <v>81</v>
      </c>
      <c r="AA220" t="s">
        <v>81</v>
      </c>
      <c r="AB220" t="s">
        <v>114</v>
      </c>
      <c r="AD220">
        <v>7.2</v>
      </c>
      <c r="AE220">
        <v>5.7</v>
      </c>
      <c r="AF220">
        <v>9</v>
      </c>
      <c r="AG220" t="s">
        <v>121</v>
      </c>
      <c r="AH220">
        <v>7200</v>
      </c>
      <c r="AI220">
        <v>5700</v>
      </c>
      <c r="AJ220">
        <v>9000</v>
      </c>
      <c r="AK220" t="s">
        <v>122</v>
      </c>
      <c r="AL220">
        <v>50</v>
      </c>
      <c r="AM220" t="str">
        <f>IF(ISBLANK(AL220),"",IF(AL220&gt;=75,"Severe",IF(AL220&gt;=25,"Significant",IF(AL220&gt;=1,"Some", IF(AL220=0,"None")))))</f>
        <v>Significant</v>
      </c>
      <c r="AN220" t="str">
        <f>IF(ISBLANK(AL220),"",IF(AL220&gt;=75,"None",IF(AL220&gt;=25,"Low",IF(AL220&gt;=1,"Medium", IF(AL220=0,"High")))))</f>
        <v>Low</v>
      </c>
      <c r="AO220" t="str">
        <f t="shared" ref="AO220:AP224" si="24">AM220</f>
        <v>Significant</v>
      </c>
      <c r="AP220" t="str">
        <f t="shared" si="24"/>
        <v>Low</v>
      </c>
      <c r="AQ220" t="s">
        <v>77</v>
      </c>
      <c r="AT220" t="s">
        <v>68</v>
      </c>
      <c r="AU220" t="s">
        <v>68</v>
      </c>
    </row>
    <row r="221" spans="1:94" ht="63">
      <c r="A221" t="s">
        <v>327</v>
      </c>
      <c r="B221">
        <v>1987</v>
      </c>
      <c r="C221" t="s">
        <v>90</v>
      </c>
      <c r="D221" s="3" t="s">
        <v>331</v>
      </c>
      <c r="E221" s="6" t="s">
        <v>332</v>
      </c>
      <c r="F221" t="s">
        <v>333</v>
      </c>
      <c r="G221" t="s">
        <v>333</v>
      </c>
      <c r="H221" t="s">
        <v>94</v>
      </c>
      <c r="I221" t="s">
        <v>95</v>
      </c>
      <c r="J221" s="3" t="s">
        <v>119</v>
      </c>
      <c r="K221" t="s">
        <v>120</v>
      </c>
      <c r="L221" t="s">
        <v>55</v>
      </c>
      <c r="P221" t="s">
        <v>77</v>
      </c>
      <c r="W221">
        <v>48</v>
      </c>
      <c r="X221" t="s">
        <v>79</v>
      </c>
      <c r="Y221">
        <v>2</v>
      </c>
      <c r="Z221" t="s">
        <v>81</v>
      </c>
      <c r="AA221" t="s">
        <v>81</v>
      </c>
      <c r="AB221" t="s">
        <v>114</v>
      </c>
      <c r="AD221">
        <v>2.7</v>
      </c>
      <c r="AE221">
        <v>1.6</v>
      </c>
      <c r="AF221">
        <v>4.7</v>
      </c>
      <c r="AG221" t="s">
        <v>121</v>
      </c>
      <c r="AH221">
        <v>2700</v>
      </c>
      <c r="AI221">
        <v>1600</v>
      </c>
      <c r="AJ221">
        <v>4700</v>
      </c>
      <c r="AK221" t="s">
        <v>122</v>
      </c>
      <c r="AL221">
        <v>50</v>
      </c>
      <c r="AM221" t="str">
        <f>IF(ISBLANK(AL221),"",IF(AL221&gt;=75,"Severe",IF(AL221&gt;=25,"Significant",IF(AL221&gt;=1,"Some", IF(AL221=0,"None")))))</f>
        <v>Significant</v>
      </c>
      <c r="AN221" t="str">
        <f>IF(ISBLANK(AL221),"",IF(AL221&gt;=75,"None",IF(AL221&gt;=25,"Low",IF(AL221&gt;=1,"Medium", IF(AL221=0,"High")))))</f>
        <v>Low</v>
      </c>
      <c r="AO221" t="str">
        <f t="shared" si="24"/>
        <v>Significant</v>
      </c>
      <c r="AP221" t="str">
        <f t="shared" si="24"/>
        <v>Low</v>
      </c>
      <c r="AQ221" t="s">
        <v>77</v>
      </c>
      <c r="AR221" s="5" t="s">
        <v>334</v>
      </c>
      <c r="AT221" t="s">
        <v>68</v>
      </c>
      <c r="AU221" t="s">
        <v>68</v>
      </c>
    </row>
    <row r="222" spans="1:94">
      <c r="A222" t="s">
        <v>327</v>
      </c>
      <c r="B222">
        <v>1987</v>
      </c>
      <c r="C222" s="3" t="s">
        <v>335</v>
      </c>
      <c r="D222" s="3" t="s">
        <v>336</v>
      </c>
      <c r="E222" t="s">
        <v>337</v>
      </c>
      <c r="F222" t="s">
        <v>338</v>
      </c>
      <c r="G222" t="s">
        <v>338</v>
      </c>
      <c r="H222" t="s">
        <v>94</v>
      </c>
      <c r="I222" t="s">
        <v>95</v>
      </c>
      <c r="J222" s="3" t="s">
        <v>119</v>
      </c>
      <c r="K222" t="s">
        <v>120</v>
      </c>
      <c r="L222" t="s">
        <v>55</v>
      </c>
      <c r="P222" t="s">
        <v>77</v>
      </c>
      <c r="W222">
        <v>48</v>
      </c>
      <c r="X222" t="s">
        <v>79</v>
      </c>
      <c r="Y222">
        <v>2</v>
      </c>
      <c r="Z222" t="s">
        <v>81</v>
      </c>
      <c r="AA222" t="s">
        <v>81</v>
      </c>
      <c r="AB222" t="s">
        <v>114</v>
      </c>
      <c r="AD222">
        <v>15.2</v>
      </c>
      <c r="AE222">
        <v>13.2</v>
      </c>
      <c r="AF222">
        <v>17.600000000000001</v>
      </c>
      <c r="AG222" t="s">
        <v>121</v>
      </c>
      <c r="AH222">
        <v>15200</v>
      </c>
      <c r="AI222">
        <v>13200</v>
      </c>
      <c r="AJ222">
        <v>17600</v>
      </c>
      <c r="AK222" t="s">
        <v>122</v>
      </c>
      <c r="AL222">
        <v>50</v>
      </c>
      <c r="AM222" t="str">
        <f>IF(ISBLANK(AL222),"",IF(AL222&gt;=75,"Severe",IF(AL222&gt;=25,"Significant",IF(AL222&gt;=1,"Some", IF(AL222=0,"None")))))</f>
        <v>Significant</v>
      </c>
      <c r="AN222" t="str">
        <f>IF(ISBLANK(AL222),"",IF(AL222&gt;=75,"None",IF(AL222&gt;=25,"Low",IF(AL222&gt;=1,"Medium", IF(AL222=0,"High")))))</f>
        <v>Low</v>
      </c>
      <c r="AO222" t="str">
        <f t="shared" si="24"/>
        <v>Significant</v>
      </c>
      <c r="AP222" t="str">
        <f t="shared" si="24"/>
        <v>Low</v>
      </c>
      <c r="AQ222" t="s">
        <v>77</v>
      </c>
      <c r="AT222" t="s">
        <v>68</v>
      </c>
      <c r="AU222" t="s">
        <v>68</v>
      </c>
    </row>
    <row r="223" spans="1:94">
      <c r="A223" t="s">
        <v>327</v>
      </c>
      <c r="B223">
        <v>1987</v>
      </c>
      <c r="C223" s="3" t="s">
        <v>335</v>
      </c>
      <c r="D223" s="3" t="s">
        <v>336</v>
      </c>
      <c r="E223" t="s">
        <v>339</v>
      </c>
      <c r="F223" s="3" t="s">
        <v>340</v>
      </c>
      <c r="G223" s="3" t="s">
        <v>340</v>
      </c>
      <c r="H223" t="s">
        <v>94</v>
      </c>
      <c r="I223" t="s">
        <v>95</v>
      </c>
      <c r="J223" s="3" t="s">
        <v>119</v>
      </c>
      <c r="K223" t="s">
        <v>120</v>
      </c>
      <c r="L223" t="s">
        <v>55</v>
      </c>
      <c r="P223" t="s">
        <v>77</v>
      </c>
      <c r="W223">
        <v>48</v>
      </c>
      <c r="X223" t="s">
        <v>79</v>
      </c>
      <c r="Y223">
        <v>2</v>
      </c>
      <c r="Z223" t="s">
        <v>81</v>
      </c>
      <c r="AA223" t="s">
        <v>81</v>
      </c>
      <c r="AB223" t="s">
        <v>114</v>
      </c>
      <c r="AD223">
        <v>12.5</v>
      </c>
      <c r="AE223">
        <v>8.6</v>
      </c>
      <c r="AF223">
        <v>18.2</v>
      </c>
      <c r="AG223" t="s">
        <v>121</v>
      </c>
      <c r="AH223">
        <v>12500</v>
      </c>
      <c r="AI223">
        <v>8600</v>
      </c>
      <c r="AJ223">
        <v>18200</v>
      </c>
      <c r="AK223" t="s">
        <v>122</v>
      </c>
      <c r="AL223">
        <v>50</v>
      </c>
      <c r="AM223" t="str">
        <f>IF(ISBLANK(AL223),"",IF(AL223&gt;=75,"Severe",IF(AL223&gt;=25,"Significant",IF(AL223&gt;=1,"Some", IF(AL223=0,"None")))))</f>
        <v>Significant</v>
      </c>
      <c r="AN223" t="str">
        <f>IF(ISBLANK(AL223),"",IF(AL223&gt;=75,"None",IF(AL223&gt;=25,"Low",IF(AL223&gt;=1,"Medium", IF(AL223=0,"High")))))</f>
        <v>Low</v>
      </c>
      <c r="AO223" t="str">
        <f t="shared" si="24"/>
        <v>Significant</v>
      </c>
      <c r="AP223" t="str">
        <f t="shared" si="24"/>
        <v>Low</v>
      </c>
      <c r="AQ223" t="s">
        <v>77</v>
      </c>
      <c r="AT223" t="s">
        <v>68</v>
      </c>
      <c r="AU223" t="s">
        <v>68</v>
      </c>
    </row>
    <row r="224" spans="1:94">
      <c r="A224" t="s">
        <v>327</v>
      </c>
      <c r="B224">
        <v>1987</v>
      </c>
      <c r="C224" s="3" t="s">
        <v>335</v>
      </c>
      <c r="D224" s="3" t="s">
        <v>336</v>
      </c>
      <c r="E224" t="s">
        <v>341</v>
      </c>
      <c r="F224" t="s">
        <v>342</v>
      </c>
      <c r="G224" t="s">
        <v>343</v>
      </c>
      <c r="H224" t="s">
        <v>94</v>
      </c>
      <c r="I224" t="s">
        <v>95</v>
      </c>
      <c r="J224" s="3" t="s">
        <v>119</v>
      </c>
      <c r="K224" t="s">
        <v>120</v>
      </c>
      <c r="L224" t="s">
        <v>55</v>
      </c>
      <c r="P224" t="s">
        <v>77</v>
      </c>
      <c r="W224">
        <v>48</v>
      </c>
      <c r="X224" t="s">
        <v>79</v>
      </c>
      <c r="Y224">
        <v>2</v>
      </c>
      <c r="Z224" t="s">
        <v>81</v>
      </c>
      <c r="AA224" t="s">
        <v>81</v>
      </c>
      <c r="AB224" t="s">
        <v>114</v>
      </c>
      <c r="AD224">
        <v>15.2</v>
      </c>
      <c r="AE224">
        <v>12</v>
      </c>
      <c r="AF224">
        <v>19.2</v>
      </c>
      <c r="AG224" t="s">
        <v>121</v>
      </c>
      <c r="AH224">
        <v>15200</v>
      </c>
      <c r="AI224">
        <v>12000</v>
      </c>
      <c r="AJ224">
        <v>19200</v>
      </c>
      <c r="AK224" t="s">
        <v>122</v>
      </c>
      <c r="AL224">
        <v>50</v>
      </c>
      <c r="AM224" t="str">
        <f>IF(ISBLANK(AL224),"",IF(AL224&gt;=75,"Severe",IF(AL224&gt;=25,"Significant",IF(AL224&gt;=1,"Some", IF(AL224=0,"None")))))</f>
        <v>Significant</v>
      </c>
      <c r="AN224" t="str">
        <f>IF(ISBLANK(AL224),"",IF(AL224&gt;=75,"None",IF(AL224&gt;=25,"Low",IF(AL224&gt;=1,"Medium", IF(AL224=0,"High")))))</f>
        <v>Low</v>
      </c>
      <c r="AO224" t="str">
        <f t="shared" si="24"/>
        <v>Significant</v>
      </c>
      <c r="AP224" t="str">
        <f t="shared" si="24"/>
        <v>Low</v>
      </c>
      <c r="AQ224" t="s">
        <v>77</v>
      </c>
      <c r="AT224" t="s">
        <v>68</v>
      </c>
      <c r="AU224" t="s">
        <v>68</v>
      </c>
    </row>
    <row r="225" spans="1:54">
      <c r="A225" t="s">
        <v>344</v>
      </c>
      <c r="B225" t="str">
        <f t="shared" ref="B225:B236" si="25">RIGHT(A225,5)</f>
        <v xml:space="preserve"> 2015</v>
      </c>
      <c r="C225" s="3" t="s">
        <v>71</v>
      </c>
      <c r="D225" s="3" t="s">
        <v>72</v>
      </c>
      <c r="E225" s="6" t="s">
        <v>247</v>
      </c>
      <c r="F225" t="s">
        <v>244</v>
      </c>
      <c r="G225" t="s">
        <v>345</v>
      </c>
      <c r="H225" t="s">
        <v>51</v>
      </c>
      <c r="I225" t="s">
        <v>52</v>
      </c>
      <c r="J225" t="s">
        <v>74</v>
      </c>
      <c r="K225" s="3" t="s">
        <v>96</v>
      </c>
      <c r="L225" t="s">
        <v>97</v>
      </c>
      <c r="M225" t="s">
        <v>346</v>
      </c>
      <c r="N225" t="s">
        <v>60</v>
      </c>
      <c r="O225" t="s">
        <v>60</v>
      </c>
      <c r="P225" t="s">
        <v>77</v>
      </c>
      <c r="Q225">
        <v>1</v>
      </c>
      <c r="R225" t="s">
        <v>347</v>
      </c>
      <c r="S225" t="s">
        <v>312</v>
      </c>
      <c r="T225" t="s">
        <v>347</v>
      </c>
      <c r="U225" t="s">
        <v>312</v>
      </c>
      <c r="V225">
        <v>11</v>
      </c>
      <c r="W225">
        <v>11</v>
      </c>
      <c r="X225" t="s">
        <v>103</v>
      </c>
      <c r="Y225">
        <v>11</v>
      </c>
      <c r="Z225" t="s">
        <v>194</v>
      </c>
      <c r="AA225" t="s">
        <v>195</v>
      </c>
      <c r="AG225" s="11"/>
      <c r="AK225" s="11"/>
      <c r="AM225" t="s">
        <v>64</v>
      </c>
      <c r="AN225" t="s">
        <v>65</v>
      </c>
      <c r="AQ225" t="s">
        <v>77</v>
      </c>
      <c r="AT225" t="s">
        <v>68</v>
      </c>
      <c r="AU225" t="s">
        <v>68</v>
      </c>
    </row>
    <row r="226" spans="1:54">
      <c r="A226" t="s">
        <v>344</v>
      </c>
      <c r="B226" t="str">
        <f t="shared" si="25"/>
        <v xml:space="preserve"> 2015</v>
      </c>
      <c r="C226" s="3" t="s">
        <v>71</v>
      </c>
      <c r="D226" s="3" t="s">
        <v>72</v>
      </c>
      <c r="E226" s="6" t="s">
        <v>247</v>
      </c>
      <c r="F226" t="s">
        <v>244</v>
      </c>
      <c r="G226" t="s">
        <v>348</v>
      </c>
      <c r="H226" t="s">
        <v>51</v>
      </c>
      <c r="I226" t="s">
        <v>52</v>
      </c>
      <c r="J226" t="s">
        <v>74</v>
      </c>
      <c r="K226" s="3" t="s">
        <v>96</v>
      </c>
      <c r="L226" t="s">
        <v>97</v>
      </c>
      <c r="M226" t="s">
        <v>346</v>
      </c>
      <c r="N226" t="s">
        <v>60</v>
      </c>
      <c r="O226" t="s">
        <v>60</v>
      </c>
      <c r="P226" t="s">
        <v>77</v>
      </c>
      <c r="Q226">
        <v>1</v>
      </c>
      <c r="R226" t="s">
        <v>347</v>
      </c>
      <c r="S226" t="s">
        <v>312</v>
      </c>
      <c r="T226" t="s">
        <v>347</v>
      </c>
      <c r="U226" t="s">
        <v>312</v>
      </c>
      <c r="V226">
        <v>11</v>
      </c>
      <c r="W226">
        <v>11</v>
      </c>
      <c r="X226" t="s">
        <v>103</v>
      </c>
      <c r="Y226">
        <v>11</v>
      </c>
      <c r="Z226" t="s">
        <v>194</v>
      </c>
      <c r="AA226" t="s">
        <v>195</v>
      </c>
      <c r="AG226" s="11"/>
      <c r="AK226" s="11"/>
      <c r="AM226" t="s">
        <v>64</v>
      </c>
      <c r="AN226" t="s">
        <v>65</v>
      </c>
      <c r="AQ226" t="s">
        <v>77</v>
      </c>
      <c r="AT226" t="s">
        <v>68</v>
      </c>
      <c r="AU226" t="s">
        <v>68</v>
      </c>
    </row>
    <row r="227" spans="1:54">
      <c r="A227" t="s">
        <v>344</v>
      </c>
      <c r="B227" t="str">
        <f t="shared" si="25"/>
        <v xml:space="preserve"> 2015</v>
      </c>
      <c r="C227" s="3" t="s">
        <v>71</v>
      </c>
      <c r="D227" s="3" t="s">
        <v>223</v>
      </c>
      <c r="E227" s="6" t="s">
        <v>247</v>
      </c>
      <c r="F227" t="s">
        <v>244</v>
      </c>
      <c r="G227" t="s">
        <v>349</v>
      </c>
      <c r="H227" t="s">
        <v>51</v>
      </c>
      <c r="I227" t="s">
        <v>52</v>
      </c>
      <c r="J227" t="s">
        <v>74</v>
      </c>
      <c r="K227" s="3" t="s">
        <v>96</v>
      </c>
      <c r="L227" t="s">
        <v>97</v>
      </c>
      <c r="M227" t="s">
        <v>346</v>
      </c>
      <c r="N227" t="s">
        <v>60</v>
      </c>
      <c r="O227" t="s">
        <v>60</v>
      </c>
      <c r="P227" t="s">
        <v>77</v>
      </c>
      <c r="Q227">
        <v>1</v>
      </c>
      <c r="R227" t="s">
        <v>347</v>
      </c>
      <c r="S227" t="s">
        <v>312</v>
      </c>
      <c r="T227" t="s">
        <v>347</v>
      </c>
      <c r="U227" t="s">
        <v>312</v>
      </c>
      <c r="V227">
        <v>11</v>
      </c>
      <c r="W227">
        <v>11</v>
      </c>
      <c r="X227" t="s">
        <v>103</v>
      </c>
      <c r="Y227">
        <v>11</v>
      </c>
      <c r="Z227" t="s">
        <v>194</v>
      </c>
      <c r="AA227" t="s">
        <v>195</v>
      </c>
      <c r="AM227" t="s">
        <v>64</v>
      </c>
      <c r="AN227" t="s">
        <v>65</v>
      </c>
      <c r="AQ227" t="s">
        <v>77</v>
      </c>
      <c r="AT227" t="s">
        <v>68</v>
      </c>
      <c r="AU227" t="s">
        <v>68</v>
      </c>
    </row>
    <row r="228" spans="1:54">
      <c r="A228" t="s">
        <v>344</v>
      </c>
      <c r="B228" t="str">
        <f t="shared" si="25"/>
        <v xml:space="preserve"> 2015</v>
      </c>
      <c r="C228" s="3" t="s">
        <v>71</v>
      </c>
      <c r="D228" s="3" t="s">
        <v>72</v>
      </c>
      <c r="E228" s="6" t="s">
        <v>247</v>
      </c>
      <c r="F228" t="s">
        <v>244</v>
      </c>
      <c r="G228" t="s">
        <v>345</v>
      </c>
      <c r="H228" t="s">
        <v>51</v>
      </c>
      <c r="I228" t="s">
        <v>52</v>
      </c>
      <c r="J228" t="s">
        <v>74</v>
      </c>
      <c r="K228" s="3" t="s">
        <v>96</v>
      </c>
      <c r="L228" t="s">
        <v>97</v>
      </c>
      <c r="M228" t="s">
        <v>346</v>
      </c>
      <c r="N228" t="s">
        <v>60</v>
      </c>
      <c r="O228" t="s">
        <v>60</v>
      </c>
      <c r="P228" t="s">
        <v>77</v>
      </c>
      <c r="Q228">
        <v>1</v>
      </c>
      <c r="R228" t="s">
        <v>347</v>
      </c>
      <c r="S228" t="s">
        <v>312</v>
      </c>
      <c r="T228" t="s">
        <v>347</v>
      </c>
      <c r="U228" t="s">
        <v>312</v>
      </c>
      <c r="V228">
        <v>11</v>
      </c>
      <c r="W228">
        <v>11</v>
      </c>
      <c r="X228" t="s">
        <v>103</v>
      </c>
      <c r="Y228">
        <v>11</v>
      </c>
      <c r="Z228" t="s">
        <v>81</v>
      </c>
      <c r="AA228" t="s">
        <v>81</v>
      </c>
      <c r="AE228">
        <v>2.5</v>
      </c>
      <c r="AF228">
        <v>10</v>
      </c>
      <c r="AG228" s="11" t="s">
        <v>312</v>
      </c>
      <c r="AI228">
        <v>2.5</v>
      </c>
      <c r="AJ228">
        <v>10</v>
      </c>
      <c r="AK228" s="11" t="s">
        <v>312</v>
      </c>
      <c r="AL228">
        <v>0</v>
      </c>
      <c r="AM228" t="str">
        <f>IF(ISBLANK(AL228),"",IF(AL228&gt;=75,"Severe",IF(AL228&gt;=25,"Significant",IF(AL228&gt;=1,"Some", IF(AL228=0,"None")))))</f>
        <v>None</v>
      </c>
      <c r="AN228" t="str">
        <f>IF(ISBLANK(AL228),"",IF(AL228&gt;=75,"None",IF(AL228&gt;=25,"Low",IF(AL228&gt;=1,"Medium", IF(AL228=0,"High")))))</f>
        <v>High</v>
      </c>
      <c r="AO228" t="str">
        <f t="shared" ref="AO228:AP230" si="26">AM228</f>
        <v>None</v>
      </c>
      <c r="AP228" t="str">
        <f t="shared" si="26"/>
        <v>High</v>
      </c>
      <c r="AQ228" t="s">
        <v>77</v>
      </c>
      <c r="AT228" t="s">
        <v>68</v>
      </c>
      <c r="AU228" t="s">
        <v>68</v>
      </c>
    </row>
    <row r="229" spans="1:54" ht="63">
      <c r="A229" t="s">
        <v>344</v>
      </c>
      <c r="B229" t="str">
        <f t="shared" si="25"/>
        <v xml:space="preserve"> 2015</v>
      </c>
      <c r="C229" s="3" t="s">
        <v>71</v>
      </c>
      <c r="D229" s="3" t="s">
        <v>72</v>
      </c>
      <c r="E229" s="6" t="s">
        <v>247</v>
      </c>
      <c r="F229" t="s">
        <v>244</v>
      </c>
      <c r="G229" t="s">
        <v>348</v>
      </c>
      <c r="H229" t="s">
        <v>51</v>
      </c>
      <c r="I229" t="s">
        <v>52</v>
      </c>
      <c r="J229" t="s">
        <v>74</v>
      </c>
      <c r="K229" s="3" t="s">
        <v>96</v>
      </c>
      <c r="L229" t="s">
        <v>97</v>
      </c>
      <c r="M229" t="s">
        <v>346</v>
      </c>
      <c r="N229" t="s">
        <v>60</v>
      </c>
      <c r="O229" t="s">
        <v>60</v>
      </c>
      <c r="P229" t="s">
        <v>77</v>
      </c>
      <c r="Q229">
        <v>1</v>
      </c>
      <c r="R229" t="s">
        <v>347</v>
      </c>
      <c r="S229" t="s">
        <v>312</v>
      </c>
      <c r="T229" t="s">
        <v>347</v>
      </c>
      <c r="U229" t="s">
        <v>312</v>
      </c>
      <c r="V229">
        <v>11</v>
      </c>
      <c r="W229">
        <v>11</v>
      </c>
      <c r="X229" t="s">
        <v>103</v>
      </c>
      <c r="Y229">
        <v>11</v>
      </c>
      <c r="Z229" t="s">
        <v>81</v>
      </c>
      <c r="AA229" t="s">
        <v>81</v>
      </c>
      <c r="AE229">
        <v>2.5</v>
      </c>
      <c r="AF229">
        <v>10</v>
      </c>
      <c r="AG229" s="11" t="s">
        <v>312</v>
      </c>
      <c r="AI229">
        <v>2.5</v>
      </c>
      <c r="AJ229">
        <v>10</v>
      </c>
      <c r="AK229" s="11" t="s">
        <v>312</v>
      </c>
      <c r="AL229">
        <v>8</v>
      </c>
      <c r="AM229" t="str">
        <f>IF(ISBLANK(AL229),"",IF(AL229&gt;=75,"Severe",IF(AL229&gt;=25,"Significant",IF(AL229&gt;=1,"Some", IF(AL229=0,"None")))))</f>
        <v>Some</v>
      </c>
      <c r="AN229" t="str">
        <f>IF(ISBLANK(AL229),"",IF(AL229&gt;=75,"None",IF(AL229&gt;=25,"Low",IF(AL229&gt;=1,"Medium", IF(AL229=0,"High")))))</f>
        <v>Medium</v>
      </c>
      <c r="AO229" t="str">
        <f t="shared" si="26"/>
        <v>Some</v>
      </c>
      <c r="AP229" t="str">
        <f t="shared" si="26"/>
        <v>Medium</v>
      </c>
      <c r="AQ229" t="s">
        <v>77</v>
      </c>
      <c r="AR229" s="4" t="s">
        <v>350</v>
      </c>
      <c r="AT229" t="s">
        <v>68</v>
      </c>
      <c r="AU229" t="s">
        <v>68</v>
      </c>
    </row>
    <row r="230" spans="1:54">
      <c r="A230" t="s">
        <v>344</v>
      </c>
      <c r="B230" t="str">
        <f t="shared" si="25"/>
        <v xml:space="preserve"> 2015</v>
      </c>
      <c r="C230" s="3" t="s">
        <v>71</v>
      </c>
      <c r="D230" s="3" t="s">
        <v>223</v>
      </c>
      <c r="E230" s="6" t="s">
        <v>247</v>
      </c>
      <c r="F230" t="s">
        <v>244</v>
      </c>
      <c r="G230" t="s">
        <v>349</v>
      </c>
      <c r="H230" t="s">
        <v>51</v>
      </c>
      <c r="I230" t="s">
        <v>52</v>
      </c>
      <c r="J230" t="s">
        <v>74</v>
      </c>
      <c r="K230" s="3" t="s">
        <v>96</v>
      </c>
      <c r="L230" t="s">
        <v>97</v>
      </c>
      <c r="M230" t="s">
        <v>346</v>
      </c>
      <c r="N230" t="s">
        <v>60</v>
      </c>
      <c r="O230" t="s">
        <v>60</v>
      </c>
      <c r="P230" t="s">
        <v>77</v>
      </c>
      <c r="Q230">
        <v>1</v>
      </c>
      <c r="R230">
        <v>10</v>
      </c>
      <c r="S230" t="s">
        <v>312</v>
      </c>
      <c r="T230">
        <v>10</v>
      </c>
      <c r="U230" t="s">
        <v>312</v>
      </c>
      <c r="V230">
        <v>11</v>
      </c>
      <c r="W230">
        <v>4</v>
      </c>
      <c r="X230" t="s">
        <v>103</v>
      </c>
      <c r="Y230">
        <v>7</v>
      </c>
      <c r="Z230" t="s">
        <v>81</v>
      </c>
      <c r="AA230" t="s">
        <v>81</v>
      </c>
      <c r="AD230">
        <v>10</v>
      </c>
      <c r="AG230" s="11" t="s">
        <v>312</v>
      </c>
      <c r="AH230">
        <v>10</v>
      </c>
      <c r="AK230" s="11" t="s">
        <v>312</v>
      </c>
      <c r="AL230">
        <v>16</v>
      </c>
      <c r="AM230" t="str">
        <f>IF(ISBLANK(AL230),"",IF(AL230&gt;=75,"Severe",IF(AL230&gt;=25,"Significant",IF(AL230&gt;=1,"Some", IF(AL230=0,"None")))))</f>
        <v>Some</v>
      </c>
      <c r="AN230" t="str">
        <f>IF(ISBLANK(AL230),"",IF(AL230&gt;=75,"None",IF(AL230&gt;=25,"Low",IF(AL230&gt;=1,"Medium", IF(AL230=0,"High")))))</f>
        <v>Medium</v>
      </c>
      <c r="AO230" t="str">
        <f t="shared" si="26"/>
        <v>Some</v>
      </c>
      <c r="AP230" t="str">
        <f t="shared" si="26"/>
        <v>Medium</v>
      </c>
      <c r="AQ230" t="s">
        <v>77</v>
      </c>
      <c r="AT230" t="s">
        <v>68</v>
      </c>
      <c r="AU230" t="s">
        <v>68</v>
      </c>
    </row>
    <row r="231" spans="1:54">
      <c r="A231" t="s">
        <v>344</v>
      </c>
      <c r="B231" t="str">
        <f t="shared" si="25"/>
        <v xml:space="preserve"> 2015</v>
      </c>
      <c r="C231" s="3" t="s">
        <v>71</v>
      </c>
      <c r="D231" s="3" t="s">
        <v>223</v>
      </c>
      <c r="E231" s="6" t="s">
        <v>247</v>
      </c>
      <c r="F231" t="s">
        <v>244</v>
      </c>
      <c r="G231" t="s">
        <v>349</v>
      </c>
      <c r="H231" t="s">
        <v>51</v>
      </c>
      <c r="I231" t="s">
        <v>52</v>
      </c>
      <c r="J231" t="s">
        <v>74</v>
      </c>
      <c r="K231" s="3" t="s">
        <v>96</v>
      </c>
      <c r="L231" t="s">
        <v>97</v>
      </c>
      <c r="M231" t="s">
        <v>346</v>
      </c>
      <c r="N231" t="s">
        <v>60</v>
      </c>
      <c r="O231" t="s">
        <v>60</v>
      </c>
      <c r="P231" t="s">
        <v>77</v>
      </c>
      <c r="Q231">
        <v>1</v>
      </c>
      <c r="R231">
        <v>2.5</v>
      </c>
      <c r="S231" t="s">
        <v>312</v>
      </c>
      <c r="T231">
        <v>2.5</v>
      </c>
      <c r="U231" t="s">
        <v>312</v>
      </c>
      <c r="V231">
        <v>11</v>
      </c>
      <c r="W231">
        <v>4</v>
      </c>
      <c r="X231" t="s">
        <v>103</v>
      </c>
      <c r="Y231">
        <v>4</v>
      </c>
      <c r="Z231" t="s">
        <v>81</v>
      </c>
      <c r="AA231" t="s">
        <v>81</v>
      </c>
      <c r="AD231">
        <v>2.5</v>
      </c>
      <c r="AG231" s="11" t="s">
        <v>312</v>
      </c>
      <c r="AH231">
        <v>2.5</v>
      </c>
      <c r="AK231" s="11" t="s">
        <v>312</v>
      </c>
      <c r="AL231">
        <v>8</v>
      </c>
      <c r="AM231" t="str">
        <f>IF(ISBLANK(AL231),"",IF(AL231&gt;=75,"Severe",IF(AL231&gt;=25,"Significant",IF(AL231&gt;=1,"Some", IF(AL231=0,"None")))))</f>
        <v>Some</v>
      </c>
      <c r="AN231" t="str">
        <f>IF(ISBLANK(AL231),"",IF(AL231&gt;=75,"None",IF(AL231&gt;=25,"Low",IF(AL231&gt;=1,"Medium", IF(AL231=0,"High")))))</f>
        <v>Medium</v>
      </c>
      <c r="AQ231" t="s">
        <v>77</v>
      </c>
      <c r="AT231" t="s">
        <v>68</v>
      </c>
      <c r="AU231" t="s">
        <v>68</v>
      </c>
    </row>
    <row r="232" spans="1:54">
      <c r="A232" t="s">
        <v>344</v>
      </c>
      <c r="B232" t="str">
        <f t="shared" si="25"/>
        <v xml:space="preserve"> 2015</v>
      </c>
      <c r="C232" s="3" t="s">
        <v>71</v>
      </c>
      <c r="D232" s="3" t="s">
        <v>223</v>
      </c>
      <c r="E232" s="6" t="s">
        <v>247</v>
      </c>
      <c r="F232" t="s">
        <v>244</v>
      </c>
      <c r="G232" t="s">
        <v>349</v>
      </c>
      <c r="H232" t="s">
        <v>51</v>
      </c>
      <c r="I232" t="s">
        <v>52</v>
      </c>
      <c r="J232" t="s">
        <v>74</v>
      </c>
      <c r="K232" s="3" t="s">
        <v>96</v>
      </c>
      <c r="L232" t="s">
        <v>97</v>
      </c>
      <c r="M232" t="s">
        <v>346</v>
      </c>
      <c r="N232" t="s">
        <v>60</v>
      </c>
      <c r="O232" t="s">
        <v>60</v>
      </c>
      <c r="P232" t="s">
        <v>77</v>
      </c>
      <c r="Q232">
        <v>1</v>
      </c>
      <c r="R232">
        <v>5</v>
      </c>
      <c r="S232" t="s">
        <v>312</v>
      </c>
      <c r="T232">
        <v>5</v>
      </c>
      <c r="U232" t="s">
        <v>312</v>
      </c>
      <c r="V232">
        <v>11</v>
      </c>
      <c r="W232">
        <v>7</v>
      </c>
      <c r="X232" t="s">
        <v>103</v>
      </c>
      <c r="Y232">
        <v>7</v>
      </c>
      <c r="Z232" t="s">
        <v>81</v>
      </c>
      <c r="AA232" t="s">
        <v>81</v>
      </c>
      <c r="AD232">
        <v>5</v>
      </c>
      <c r="AG232" s="11" t="s">
        <v>312</v>
      </c>
      <c r="AH232">
        <v>5</v>
      </c>
      <c r="AK232" s="11" t="s">
        <v>312</v>
      </c>
      <c r="AL232">
        <v>12</v>
      </c>
      <c r="AM232" t="str">
        <f>IF(ISBLANK(AL232),"",IF(AL232&gt;=75,"Severe",IF(AL232&gt;=25,"Significant",IF(AL232&gt;=1,"Some", IF(AL232=0,"None")))))</f>
        <v>Some</v>
      </c>
      <c r="AN232" t="str">
        <f>IF(ISBLANK(AL232),"",IF(AL232&gt;=75,"None",IF(AL232&gt;=25,"Low",IF(AL232&gt;=1,"Medium", IF(AL232=0,"High")))))</f>
        <v>Medium</v>
      </c>
      <c r="AQ232" t="s">
        <v>77</v>
      </c>
      <c r="AT232" t="s">
        <v>68</v>
      </c>
      <c r="AU232" t="s">
        <v>68</v>
      </c>
    </row>
    <row r="233" spans="1:54" ht="63">
      <c r="A233" t="s">
        <v>351</v>
      </c>
      <c r="B233" t="str">
        <f t="shared" si="25"/>
        <v xml:space="preserve"> 2019</v>
      </c>
      <c r="C233" s="3" t="s">
        <v>352</v>
      </c>
      <c r="D233" s="3" t="s">
        <v>353</v>
      </c>
      <c r="E233" s="9" t="s">
        <v>354</v>
      </c>
      <c r="F233" t="s">
        <v>355</v>
      </c>
      <c r="G233" t="s">
        <v>355</v>
      </c>
      <c r="H233" t="s">
        <v>51</v>
      </c>
      <c r="I233" t="s">
        <v>52</v>
      </c>
      <c r="J233" t="s">
        <v>74</v>
      </c>
      <c r="K233" s="3" t="s">
        <v>120</v>
      </c>
      <c r="L233" t="s">
        <v>97</v>
      </c>
      <c r="M233" t="s">
        <v>356</v>
      </c>
      <c r="N233" t="s">
        <v>60</v>
      </c>
      <c r="O233" t="s">
        <v>357</v>
      </c>
      <c r="P233" t="s">
        <v>77</v>
      </c>
      <c r="Q233">
        <v>7</v>
      </c>
      <c r="R233" s="9" t="s">
        <v>358</v>
      </c>
      <c r="S233" t="s">
        <v>359</v>
      </c>
      <c r="T233" s="9" t="s">
        <v>360</v>
      </c>
      <c r="U233" t="s">
        <v>238</v>
      </c>
      <c r="V233">
        <v>14</v>
      </c>
      <c r="W233">
        <v>14</v>
      </c>
      <c r="X233" t="s">
        <v>103</v>
      </c>
      <c r="Y233">
        <v>14</v>
      </c>
      <c r="Z233" t="s">
        <v>104</v>
      </c>
      <c r="AA233" t="s">
        <v>231</v>
      </c>
      <c r="AM233" t="s">
        <v>64</v>
      </c>
      <c r="AN233" t="s">
        <v>65</v>
      </c>
      <c r="AO233" t="str">
        <f>AM233</f>
        <v>Sublethal</v>
      </c>
      <c r="AP233" t="s">
        <v>65</v>
      </c>
      <c r="AQ233" t="s">
        <v>77</v>
      </c>
      <c r="AR233" s="5" t="s">
        <v>361</v>
      </c>
      <c r="AT233" t="s">
        <v>68</v>
      </c>
      <c r="AU233" t="s">
        <v>68</v>
      </c>
    </row>
    <row r="234" spans="1:54">
      <c r="A234" t="s">
        <v>362</v>
      </c>
      <c r="B234" t="str">
        <f t="shared" si="25"/>
        <v xml:space="preserve"> 2017</v>
      </c>
      <c r="C234" s="3" t="s">
        <v>363</v>
      </c>
      <c r="D234" s="3" t="s">
        <v>364</v>
      </c>
      <c r="F234" t="s">
        <v>365</v>
      </c>
      <c r="G234" t="s">
        <v>365</v>
      </c>
      <c r="H234" t="s">
        <v>153</v>
      </c>
      <c r="I234" t="s">
        <v>154</v>
      </c>
      <c r="J234" t="s">
        <v>74</v>
      </c>
      <c r="K234" s="3" t="s">
        <v>120</v>
      </c>
      <c r="L234" t="s">
        <v>189</v>
      </c>
      <c r="M234" t="s">
        <v>366</v>
      </c>
      <c r="N234" t="s">
        <v>60</v>
      </c>
      <c r="O234">
        <v>28</v>
      </c>
      <c r="P234" t="s">
        <v>77</v>
      </c>
      <c r="Q234">
        <v>4</v>
      </c>
      <c r="R234" t="s">
        <v>367</v>
      </c>
      <c r="S234" t="s">
        <v>156</v>
      </c>
      <c r="T234" t="s">
        <v>368</v>
      </c>
      <c r="U234" t="s">
        <v>238</v>
      </c>
      <c r="V234">
        <v>28</v>
      </c>
      <c r="W234">
        <v>28</v>
      </c>
      <c r="X234" t="s">
        <v>103</v>
      </c>
      <c r="Y234">
        <v>28</v>
      </c>
      <c r="Z234" t="s">
        <v>194</v>
      </c>
      <c r="AA234" t="s">
        <v>369</v>
      </c>
      <c r="AM234" t="s">
        <v>64</v>
      </c>
      <c r="AN234" t="s">
        <v>65</v>
      </c>
      <c r="AQ234" t="s">
        <v>77</v>
      </c>
      <c r="AT234" t="s">
        <v>68</v>
      </c>
      <c r="AU234" t="s">
        <v>68</v>
      </c>
    </row>
    <row r="235" spans="1:54">
      <c r="A235" t="s">
        <v>362</v>
      </c>
      <c r="B235" t="str">
        <f t="shared" si="25"/>
        <v xml:space="preserve"> 2017</v>
      </c>
      <c r="C235" s="3" t="s">
        <v>363</v>
      </c>
      <c r="D235" s="3" t="s">
        <v>364</v>
      </c>
      <c r="F235" t="s">
        <v>365</v>
      </c>
      <c r="G235" t="s">
        <v>365</v>
      </c>
      <c r="H235" t="s">
        <v>153</v>
      </c>
      <c r="I235" t="s">
        <v>154</v>
      </c>
      <c r="J235" t="s">
        <v>74</v>
      </c>
      <c r="K235" s="3" t="s">
        <v>120</v>
      </c>
      <c r="L235" t="s">
        <v>189</v>
      </c>
      <c r="M235" t="s">
        <v>366</v>
      </c>
      <c r="N235" t="s">
        <v>60</v>
      </c>
      <c r="O235">
        <v>28</v>
      </c>
      <c r="P235" t="s">
        <v>77</v>
      </c>
      <c r="Q235">
        <v>4</v>
      </c>
      <c r="R235" t="s">
        <v>367</v>
      </c>
      <c r="S235" t="s">
        <v>156</v>
      </c>
      <c r="T235" t="s">
        <v>368</v>
      </c>
      <c r="U235" t="s">
        <v>238</v>
      </c>
      <c r="V235">
        <v>28</v>
      </c>
      <c r="W235">
        <v>28</v>
      </c>
      <c r="X235" t="s">
        <v>103</v>
      </c>
      <c r="Y235">
        <v>28</v>
      </c>
      <c r="Z235" t="s">
        <v>81</v>
      </c>
      <c r="AA235" t="s">
        <v>81</v>
      </c>
      <c r="AE235">
        <v>0.01</v>
      </c>
      <c r="AF235">
        <v>1</v>
      </c>
      <c r="AG235" t="s">
        <v>156</v>
      </c>
      <c r="AI235">
        <v>10</v>
      </c>
      <c r="AJ235">
        <v>1000</v>
      </c>
      <c r="AK235" t="s">
        <v>238</v>
      </c>
      <c r="AL235">
        <v>11</v>
      </c>
      <c r="AM235" t="str">
        <f>IF(ISBLANK(AL235),"",IF(AL235&gt;=75,"Severe",IF(AL235&gt;=25,"Significant",IF(AL235&gt;=1,"Some", IF(AL235=0,"None")))))</f>
        <v>Some</v>
      </c>
      <c r="AN235" t="str">
        <f>IF(ISBLANK(AL235),"",IF(AL235&gt;=75,"None",IF(AL235&gt;=25,"Low",IF(AL235&gt;=1,"Medium", IF(AL235=0,"High")))))</f>
        <v>Medium</v>
      </c>
      <c r="AO235" t="str">
        <f>AM235</f>
        <v>Some</v>
      </c>
      <c r="AP235" t="str">
        <f>AN235</f>
        <v>Medium</v>
      </c>
      <c r="AQ235" t="s">
        <v>77</v>
      </c>
      <c r="AT235" t="s">
        <v>68</v>
      </c>
      <c r="AU235" t="s">
        <v>68</v>
      </c>
    </row>
    <row r="236" spans="1:54" ht="47.25">
      <c r="A236" t="s">
        <v>362</v>
      </c>
      <c r="B236" t="str">
        <f t="shared" si="25"/>
        <v xml:space="preserve"> 2017</v>
      </c>
      <c r="C236" s="3" t="s">
        <v>363</v>
      </c>
      <c r="D236" s="3" t="s">
        <v>364</v>
      </c>
      <c r="F236" t="s">
        <v>365</v>
      </c>
      <c r="G236" t="s">
        <v>365</v>
      </c>
      <c r="H236" t="s">
        <v>153</v>
      </c>
      <c r="I236" t="s">
        <v>154</v>
      </c>
      <c r="J236" t="s">
        <v>74</v>
      </c>
      <c r="K236" s="3" t="s">
        <v>120</v>
      </c>
      <c r="L236" t="s">
        <v>189</v>
      </c>
      <c r="M236" t="s">
        <v>366</v>
      </c>
      <c r="N236" t="s">
        <v>60</v>
      </c>
      <c r="O236">
        <v>28</v>
      </c>
      <c r="P236" t="s">
        <v>77</v>
      </c>
      <c r="Q236">
        <v>4</v>
      </c>
      <c r="R236" t="s">
        <v>367</v>
      </c>
      <c r="S236" t="s">
        <v>156</v>
      </c>
      <c r="T236" t="s">
        <v>368</v>
      </c>
      <c r="U236" t="s">
        <v>238</v>
      </c>
      <c r="V236">
        <v>28</v>
      </c>
      <c r="W236">
        <v>28</v>
      </c>
      <c r="X236" t="s">
        <v>103</v>
      </c>
      <c r="Y236">
        <v>28</v>
      </c>
      <c r="Z236" t="s">
        <v>370</v>
      </c>
      <c r="AA236" t="s">
        <v>371</v>
      </c>
      <c r="AM236" t="s">
        <v>64</v>
      </c>
      <c r="AN236" t="s">
        <v>65</v>
      </c>
      <c r="AQ236" t="s">
        <v>77</v>
      </c>
      <c r="AR236" s="4" t="s">
        <v>372</v>
      </c>
      <c r="AT236" t="s">
        <v>68</v>
      </c>
      <c r="AU236" t="s">
        <v>68</v>
      </c>
    </row>
    <row r="237" spans="1:54" ht="31.5">
      <c r="A237" t="s">
        <v>373</v>
      </c>
      <c r="B237">
        <v>2001</v>
      </c>
      <c r="C237" s="3" t="s">
        <v>90</v>
      </c>
      <c r="D237" s="3" t="s">
        <v>328</v>
      </c>
      <c r="E237" s="3" t="s">
        <v>329</v>
      </c>
      <c r="F237" t="s">
        <v>330</v>
      </c>
      <c r="G237" t="s">
        <v>374</v>
      </c>
      <c r="H237" s="3" t="s">
        <v>177</v>
      </c>
      <c r="I237" t="s">
        <v>375</v>
      </c>
      <c r="J237" s="3" t="s">
        <v>119</v>
      </c>
      <c r="K237" t="s">
        <v>376</v>
      </c>
      <c r="L237" t="s">
        <v>55</v>
      </c>
      <c r="P237" t="s">
        <v>181</v>
      </c>
      <c r="Q237">
        <v>1</v>
      </c>
      <c r="R237">
        <v>5.6</v>
      </c>
      <c r="S237" t="s">
        <v>377</v>
      </c>
      <c r="T237">
        <v>5.6</v>
      </c>
      <c r="U237" t="s">
        <v>377</v>
      </c>
      <c r="V237">
        <v>365</v>
      </c>
      <c r="W237">
        <v>1</v>
      </c>
      <c r="X237" t="s">
        <v>61</v>
      </c>
      <c r="Y237">
        <v>365</v>
      </c>
      <c r="Z237" t="s">
        <v>62</v>
      </c>
      <c r="AA237" t="s">
        <v>175</v>
      </c>
      <c r="AB237" t="s">
        <v>106</v>
      </c>
      <c r="AM237" t="s">
        <v>64</v>
      </c>
      <c r="AN237" t="s">
        <v>65</v>
      </c>
      <c r="AO237" t="str">
        <f>AM237</f>
        <v>Sublethal</v>
      </c>
      <c r="AP237" t="s">
        <v>65</v>
      </c>
      <c r="AQ237" t="s">
        <v>378</v>
      </c>
      <c r="AR237" s="5" t="s">
        <v>379</v>
      </c>
      <c r="AT237" t="s">
        <v>68</v>
      </c>
      <c r="AU237" t="s">
        <v>68</v>
      </c>
      <c r="BB237" t="s">
        <v>380</v>
      </c>
    </row>
    <row r="238" spans="1:54">
      <c r="A238" t="s">
        <v>373</v>
      </c>
      <c r="B238">
        <v>2001</v>
      </c>
      <c r="C238" s="3" t="s">
        <v>90</v>
      </c>
      <c r="D238" s="3" t="s">
        <v>328</v>
      </c>
      <c r="E238" t="s">
        <v>329</v>
      </c>
      <c r="F238" t="s">
        <v>330</v>
      </c>
      <c r="G238" t="s">
        <v>374</v>
      </c>
      <c r="H238" t="s">
        <v>381</v>
      </c>
      <c r="I238" t="s">
        <v>382</v>
      </c>
      <c r="J238" s="3" t="s">
        <v>119</v>
      </c>
      <c r="K238" t="s">
        <v>376</v>
      </c>
      <c r="L238" t="s">
        <v>55</v>
      </c>
      <c r="P238" t="s">
        <v>181</v>
      </c>
      <c r="Q238">
        <v>1</v>
      </c>
      <c r="R238">
        <v>5.6</v>
      </c>
      <c r="S238" t="s">
        <v>377</v>
      </c>
      <c r="T238">
        <v>5.6</v>
      </c>
      <c r="U238" t="s">
        <v>377</v>
      </c>
      <c r="V238">
        <v>365</v>
      </c>
      <c r="W238">
        <v>1</v>
      </c>
      <c r="X238" t="s">
        <v>61</v>
      </c>
      <c r="Y238">
        <v>365</v>
      </c>
      <c r="Z238" t="s">
        <v>62</v>
      </c>
      <c r="AA238" t="s">
        <v>175</v>
      </c>
      <c r="AB238" t="s">
        <v>106</v>
      </c>
      <c r="AM238" t="s">
        <v>64</v>
      </c>
      <c r="AN238" t="s">
        <v>65</v>
      </c>
      <c r="AO238" t="str">
        <f>AM238</f>
        <v>Sublethal</v>
      </c>
      <c r="AP238" t="s">
        <v>65</v>
      </c>
      <c r="AQ238" t="s">
        <v>378</v>
      </c>
      <c r="AT238" t="s">
        <v>68</v>
      </c>
      <c r="AU238" t="s">
        <v>68</v>
      </c>
      <c r="BB238" t="s">
        <v>380</v>
      </c>
    </row>
    <row r="239" spans="1:54">
      <c r="A239" t="s">
        <v>383</v>
      </c>
      <c r="B239">
        <v>2005</v>
      </c>
      <c r="C239" t="s">
        <v>71</v>
      </c>
      <c r="D239" s="3" t="s">
        <v>72</v>
      </c>
      <c r="E239">
        <v>7440439</v>
      </c>
      <c r="F239" t="s">
        <v>117</v>
      </c>
      <c r="G239" t="s">
        <v>117</v>
      </c>
      <c r="H239" t="s">
        <v>51</v>
      </c>
      <c r="I239" t="s">
        <v>52</v>
      </c>
      <c r="J239" s="3" t="s">
        <v>119</v>
      </c>
      <c r="K239" t="s">
        <v>120</v>
      </c>
      <c r="L239" t="s">
        <v>55</v>
      </c>
      <c r="M239">
        <v>10</v>
      </c>
      <c r="O239">
        <v>15</v>
      </c>
      <c r="P239" t="s">
        <v>77</v>
      </c>
      <c r="Q239">
        <v>7</v>
      </c>
      <c r="R239" t="s">
        <v>384</v>
      </c>
      <c r="S239" t="s">
        <v>385</v>
      </c>
      <c r="V239">
        <v>21</v>
      </c>
      <c r="W239">
        <v>21</v>
      </c>
      <c r="X239" t="s">
        <v>103</v>
      </c>
      <c r="Y239">
        <v>21</v>
      </c>
      <c r="Z239" t="s">
        <v>81</v>
      </c>
      <c r="AA239" t="s">
        <v>81</v>
      </c>
      <c r="AL239" t="s">
        <v>201</v>
      </c>
      <c r="AM239" t="s">
        <v>201</v>
      </c>
      <c r="AN239" t="s">
        <v>201</v>
      </c>
      <c r="AO239" t="s">
        <v>201</v>
      </c>
      <c r="AP239" t="s">
        <v>201</v>
      </c>
      <c r="AQ239" t="s">
        <v>77</v>
      </c>
      <c r="AS239" t="s">
        <v>386</v>
      </c>
      <c r="AT239" t="s">
        <v>68</v>
      </c>
      <c r="AU239" t="s">
        <v>68</v>
      </c>
    </row>
    <row r="240" spans="1:54">
      <c r="A240" t="s">
        <v>383</v>
      </c>
      <c r="B240">
        <v>2005</v>
      </c>
      <c r="C240" t="s">
        <v>71</v>
      </c>
      <c r="D240" s="3" t="s">
        <v>72</v>
      </c>
      <c r="E240">
        <v>7440508</v>
      </c>
      <c r="F240" t="s">
        <v>73</v>
      </c>
      <c r="G240" t="s">
        <v>73</v>
      </c>
      <c r="H240" t="s">
        <v>51</v>
      </c>
      <c r="I240" t="s">
        <v>52</v>
      </c>
      <c r="J240" s="3" t="s">
        <v>119</v>
      </c>
      <c r="K240" t="s">
        <v>120</v>
      </c>
      <c r="L240" t="s">
        <v>55</v>
      </c>
      <c r="M240">
        <v>10</v>
      </c>
      <c r="O240">
        <v>15</v>
      </c>
      <c r="P240" t="s">
        <v>77</v>
      </c>
      <c r="Q240">
        <v>7</v>
      </c>
      <c r="R240" t="s">
        <v>387</v>
      </c>
      <c r="S240" t="s">
        <v>385</v>
      </c>
      <c r="V240">
        <v>21</v>
      </c>
      <c r="W240">
        <v>13</v>
      </c>
      <c r="X240" t="s">
        <v>103</v>
      </c>
      <c r="Y240">
        <v>13</v>
      </c>
      <c r="Z240" t="s">
        <v>81</v>
      </c>
      <c r="AA240" t="s">
        <v>81</v>
      </c>
      <c r="AB240" t="s">
        <v>85</v>
      </c>
      <c r="AE240">
        <v>3.16</v>
      </c>
      <c r="AF240" t="s">
        <v>385</v>
      </c>
      <c r="AG240">
        <v>0.20080535999999999</v>
      </c>
      <c r="AH240" t="s">
        <v>388</v>
      </c>
      <c r="AJ240">
        <v>200.80535999999998</v>
      </c>
      <c r="AK240" t="s">
        <v>122</v>
      </c>
      <c r="AL240">
        <v>50</v>
      </c>
      <c r="AM240" t="str">
        <f t="shared" ref="AM240:AM271" si="27">IF(ISBLANK(AL240),"",IF(AL240&gt;=75,"Severe",IF(AL240&gt;=25,"Significant",IF(AL240&gt;=1,"Some", IF(AL240=0,"None")))))</f>
        <v>Significant</v>
      </c>
      <c r="AN240" t="str">
        <f t="shared" ref="AN240:AN271" si="28">IF(ISBLANK(AL240),"",IF(AL240&gt;=75,"None",IF(AL240&gt;=25,"Low",IF(AL240&gt;=1,"Medium", IF(AL240=0,"High")))))</f>
        <v>Low</v>
      </c>
      <c r="AO240" t="str">
        <f>AM240</f>
        <v>Significant</v>
      </c>
      <c r="AP240" t="str">
        <f>AN240</f>
        <v>Low</v>
      </c>
      <c r="AQ240" t="s">
        <v>77</v>
      </c>
      <c r="AS240" t="s">
        <v>389</v>
      </c>
      <c r="AT240" t="s">
        <v>68</v>
      </c>
      <c r="AU240" t="s">
        <v>68</v>
      </c>
    </row>
    <row r="241" spans="1:47" ht="78.75">
      <c r="A241" t="s">
        <v>383</v>
      </c>
      <c r="B241">
        <v>2005</v>
      </c>
      <c r="C241" t="s">
        <v>71</v>
      </c>
      <c r="D241" s="3" t="s">
        <v>72</v>
      </c>
      <c r="E241">
        <v>7440508</v>
      </c>
      <c r="F241" t="s">
        <v>73</v>
      </c>
      <c r="G241" t="s">
        <v>73</v>
      </c>
      <c r="H241" t="s">
        <v>51</v>
      </c>
      <c r="I241" t="s">
        <v>52</v>
      </c>
      <c r="J241" s="3" t="s">
        <v>119</v>
      </c>
      <c r="K241" t="s">
        <v>120</v>
      </c>
      <c r="L241" t="s">
        <v>55</v>
      </c>
      <c r="M241">
        <v>10</v>
      </c>
      <c r="O241">
        <v>15</v>
      </c>
      <c r="P241" t="s">
        <v>77</v>
      </c>
      <c r="Q241">
        <v>3</v>
      </c>
      <c r="R241" t="s">
        <v>387</v>
      </c>
      <c r="S241" t="s">
        <v>385</v>
      </c>
      <c r="V241">
        <v>21</v>
      </c>
      <c r="W241">
        <v>5</v>
      </c>
      <c r="X241" t="s">
        <v>103</v>
      </c>
      <c r="Y241">
        <v>5</v>
      </c>
      <c r="Z241" t="s">
        <v>81</v>
      </c>
      <c r="AA241" t="s">
        <v>81</v>
      </c>
      <c r="AB241" t="s">
        <v>85</v>
      </c>
      <c r="AE241">
        <v>5.62</v>
      </c>
      <c r="AF241" t="s">
        <v>385</v>
      </c>
      <c r="AG241">
        <v>0.35712852</v>
      </c>
      <c r="AH241" t="s">
        <v>388</v>
      </c>
      <c r="AJ241">
        <v>357.12851999999998</v>
      </c>
      <c r="AK241" t="s">
        <v>122</v>
      </c>
      <c r="AL241">
        <v>50</v>
      </c>
      <c r="AM241" t="str">
        <f t="shared" si="27"/>
        <v>Significant</v>
      </c>
      <c r="AN241" t="str">
        <f t="shared" si="28"/>
        <v>Low</v>
      </c>
      <c r="AQ241" t="s">
        <v>77</v>
      </c>
      <c r="AR241" s="4" t="s">
        <v>390</v>
      </c>
      <c r="AS241" t="s">
        <v>386</v>
      </c>
      <c r="AT241" t="s">
        <v>68</v>
      </c>
      <c r="AU241" t="s">
        <v>68</v>
      </c>
    </row>
    <row r="242" spans="1:47">
      <c r="A242" t="s">
        <v>383</v>
      </c>
      <c r="B242">
        <v>2005</v>
      </c>
      <c r="C242" t="s">
        <v>71</v>
      </c>
      <c r="D242" s="3" t="s">
        <v>72</v>
      </c>
      <c r="E242">
        <v>7440508</v>
      </c>
      <c r="F242" t="s">
        <v>73</v>
      </c>
      <c r="G242" t="s">
        <v>73</v>
      </c>
      <c r="H242" t="s">
        <v>51</v>
      </c>
      <c r="I242" t="s">
        <v>52</v>
      </c>
      <c r="J242" s="3" t="s">
        <v>119</v>
      </c>
      <c r="K242" t="s">
        <v>120</v>
      </c>
      <c r="L242" t="s">
        <v>55</v>
      </c>
      <c r="M242">
        <v>10</v>
      </c>
      <c r="O242">
        <v>15</v>
      </c>
      <c r="P242" t="s">
        <v>77</v>
      </c>
      <c r="Q242">
        <v>3</v>
      </c>
      <c r="R242" t="s">
        <v>387</v>
      </c>
      <c r="S242" t="s">
        <v>385</v>
      </c>
      <c r="V242">
        <v>21</v>
      </c>
      <c r="W242">
        <v>5</v>
      </c>
      <c r="X242" t="s">
        <v>103</v>
      </c>
      <c r="Y242">
        <v>5</v>
      </c>
      <c r="Z242" t="s">
        <v>81</v>
      </c>
      <c r="AA242" t="s">
        <v>81</v>
      </c>
      <c r="AB242" t="s">
        <v>85</v>
      </c>
      <c r="AE242">
        <v>5.62</v>
      </c>
      <c r="AF242" t="s">
        <v>385</v>
      </c>
      <c r="AG242">
        <v>0.35712852</v>
      </c>
      <c r="AH242" t="s">
        <v>388</v>
      </c>
      <c r="AJ242">
        <v>357.12851999999998</v>
      </c>
      <c r="AK242" t="s">
        <v>122</v>
      </c>
      <c r="AL242">
        <v>50</v>
      </c>
      <c r="AM242" t="str">
        <f t="shared" si="27"/>
        <v>Significant</v>
      </c>
      <c r="AN242" t="str">
        <f t="shared" si="28"/>
        <v>Low</v>
      </c>
      <c r="AQ242" t="s">
        <v>77</v>
      </c>
      <c r="AS242" t="s">
        <v>389</v>
      </c>
      <c r="AT242" t="s">
        <v>68</v>
      </c>
      <c r="AU242" t="s">
        <v>68</v>
      </c>
    </row>
    <row r="243" spans="1:47">
      <c r="A243" t="s">
        <v>383</v>
      </c>
      <c r="B243">
        <v>2005</v>
      </c>
      <c r="C243" t="s">
        <v>71</v>
      </c>
      <c r="D243" s="3" t="s">
        <v>72</v>
      </c>
      <c r="E243">
        <v>7440508</v>
      </c>
      <c r="F243" t="s">
        <v>73</v>
      </c>
      <c r="G243" t="s">
        <v>73</v>
      </c>
      <c r="H243" t="s">
        <v>51</v>
      </c>
      <c r="I243" t="s">
        <v>52</v>
      </c>
      <c r="J243" s="3" t="s">
        <v>119</v>
      </c>
      <c r="K243" t="s">
        <v>120</v>
      </c>
      <c r="L243" t="s">
        <v>55</v>
      </c>
      <c r="M243">
        <v>10</v>
      </c>
      <c r="O243">
        <v>15</v>
      </c>
      <c r="P243" t="s">
        <v>77</v>
      </c>
      <c r="Q243">
        <v>2</v>
      </c>
      <c r="R243" t="s">
        <v>387</v>
      </c>
      <c r="S243" t="s">
        <v>385</v>
      </c>
      <c r="V243">
        <v>21</v>
      </c>
      <c r="W243">
        <v>3</v>
      </c>
      <c r="X243" t="s">
        <v>103</v>
      </c>
      <c r="Y243">
        <v>3</v>
      </c>
      <c r="Z243" t="s">
        <v>81</v>
      </c>
      <c r="AA243" t="s">
        <v>81</v>
      </c>
      <c r="AB243" t="s">
        <v>85</v>
      </c>
      <c r="AE243">
        <v>10</v>
      </c>
      <c r="AF243" t="s">
        <v>385</v>
      </c>
      <c r="AG243">
        <v>0.63546000000000002</v>
      </c>
      <c r="AH243" t="s">
        <v>388</v>
      </c>
      <c r="AJ243">
        <v>635.46</v>
      </c>
      <c r="AK243" t="s">
        <v>122</v>
      </c>
      <c r="AL243">
        <v>50</v>
      </c>
      <c r="AM243" t="str">
        <f t="shared" si="27"/>
        <v>Significant</v>
      </c>
      <c r="AN243" t="str">
        <f t="shared" si="28"/>
        <v>Low</v>
      </c>
      <c r="AQ243" t="s">
        <v>77</v>
      </c>
      <c r="AS243" t="s">
        <v>386</v>
      </c>
      <c r="AT243" t="s">
        <v>68</v>
      </c>
      <c r="AU243" t="s">
        <v>68</v>
      </c>
    </row>
    <row r="244" spans="1:47">
      <c r="A244" t="s">
        <v>383</v>
      </c>
      <c r="B244">
        <v>2005</v>
      </c>
      <c r="C244" t="s">
        <v>71</v>
      </c>
      <c r="D244" s="3" t="s">
        <v>72</v>
      </c>
      <c r="E244">
        <v>7440508</v>
      </c>
      <c r="F244" t="s">
        <v>73</v>
      </c>
      <c r="G244" t="s">
        <v>73</v>
      </c>
      <c r="H244" t="s">
        <v>51</v>
      </c>
      <c r="I244" t="s">
        <v>52</v>
      </c>
      <c r="J244" s="3" t="s">
        <v>119</v>
      </c>
      <c r="K244" t="s">
        <v>120</v>
      </c>
      <c r="L244" t="s">
        <v>55</v>
      </c>
      <c r="M244">
        <v>10</v>
      </c>
      <c r="O244">
        <v>15</v>
      </c>
      <c r="P244" t="s">
        <v>77</v>
      </c>
      <c r="Q244">
        <v>2</v>
      </c>
      <c r="R244" t="s">
        <v>387</v>
      </c>
      <c r="S244" t="s">
        <v>385</v>
      </c>
      <c r="V244">
        <v>21</v>
      </c>
      <c r="W244">
        <v>2</v>
      </c>
      <c r="X244" t="s">
        <v>103</v>
      </c>
      <c r="Y244">
        <v>2</v>
      </c>
      <c r="Z244" t="s">
        <v>81</v>
      </c>
      <c r="AA244" t="s">
        <v>81</v>
      </c>
      <c r="AB244" t="s">
        <v>85</v>
      </c>
      <c r="AE244">
        <v>10</v>
      </c>
      <c r="AF244" t="s">
        <v>385</v>
      </c>
      <c r="AG244">
        <v>0.63546000000000002</v>
      </c>
      <c r="AH244" t="s">
        <v>388</v>
      </c>
      <c r="AJ244">
        <v>635.46</v>
      </c>
      <c r="AK244" t="s">
        <v>122</v>
      </c>
      <c r="AL244">
        <v>50</v>
      </c>
      <c r="AM244" t="str">
        <f t="shared" si="27"/>
        <v>Significant</v>
      </c>
      <c r="AN244" t="str">
        <f t="shared" si="28"/>
        <v>Low</v>
      </c>
      <c r="AQ244" t="s">
        <v>77</v>
      </c>
      <c r="AS244" t="s">
        <v>389</v>
      </c>
      <c r="AT244" t="s">
        <v>68</v>
      </c>
      <c r="AU244" t="s">
        <v>68</v>
      </c>
    </row>
    <row r="245" spans="1:47">
      <c r="A245" t="s">
        <v>383</v>
      </c>
      <c r="B245">
        <v>2005</v>
      </c>
      <c r="C245" t="s">
        <v>71</v>
      </c>
      <c r="D245" s="3" t="s">
        <v>72</v>
      </c>
      <c r="E245">
        <v>7440508</v>
      </c>
      <c r="F245" t="s">
        <v>73</v>
      </c>
      <c r="G245" t="s">
        <v>73</v>
      </c>
      <c r="H245" t="s">
        <v>51</v>
      </c>
      <c r="I245" t="s">
        <v>52</v>
      </c>
      <c r="J245" s="3" t="s">
        <v>119</v>
      </c>
      <c r="K245" t="s">
        <v>120</v>
      </c>
      <c r="L245" t="s">
        <v>55</v>
      </c>
      <c r="M245">
        <v>10</v>
      </c>
      <c r="O245">
        <v>15</v>
      </c>
      <c r="P245" t="s">
        <v>77</v>
      </c>
      <c r="Q245">
        <v>7</v>
      </c>
      <c r="R245" t="s">
        <v>387</v>
      </c>
      <c r="S245" t="s">
        <v>385</v>
      </c>
      <c r="V245">
        <v>21</v>
      </c>
      <c r="W245">
        <v>21</v>
      </c>
      <c r="X245" t="s">
        <v>103</v>
      </c>
      <c r="Y245">
        <v>21</v>
      </c>
      <c r="Z245" t="s">
        <v>81</v>
      </c>
      <c r="AA245" t="s">
        <v>81</v>
      </c>
      <c r="AB245" t="s">
        <v>84</v>
      </c>
      <c r="AE245">
        <v>3.16</v>
      </c>
      <c r="AF245" t="s">
        <v>385</v>
      </c>
      <c r="AG245">
        <v>0.20080535999999999</v>
      </c>
      <c r="AH245" t="s">
        <v>388</v>
      </c>
      <c r="AJ245">
        <v>200.80535999999998</v>
      </c>
      <c r="AK245" t="s">
        <v>122</v>
      </c>
      <c r="AL245">
        <v>0</v>
      </c>
      <c r="AM245" t="str">
        <f t="shared" si="27"/>
        <v>None</v>
      </c>
      <c r="AN245" t="str">
        <f t="shared" si="28"/>
        <v>High</v>
      </c>
      <c r="AQ245" t="s">
        <v>77</v>
      </c>
      <c r="AS245" t="s">
        <v>386</v>
      </c>
      <c r="AT245" t="s">
        <v>68</v>
      </c>
      <c r="AU245" t="s">
        <v>68</v>
      </c>
    </row>
    <row r="246" spans="1:47">
      <c r="A246" t="s">
        <v>383</v>
      </c>
      <c r="B246">
        <v>2005</v>
      </c>
      <c r="C246" t="s">
        <v>71</v>
      </c>
      <c r="D246" s="3" t="s">
        <v>72</v>
      </c>
      <c r="E246">
        <v>7440666</v>
      </c>
      <c r="F246" t="s">
        <v>87</v>
      </c>
      <c r="G246" t="s">
        <v>87</v>
      </c>
      <c r="H246" t="s">
        <v>51</v>
      </c>
      <c r="I246" t="s">
        <v>52</v>
      </c>
      <c r="J246" s="3" t="s">
        <v>119</v>
      </c>
      <c r="K246" t="s">
        <v>120</v>
      </c>
      <c r="L246" t="s">
        <v>55</v>
      </c>
      <c r="M246">
        <v>10</v>
      </c>
      <c r="O246">
        <v>15</v>
      </c>
      <c r="P246" t="s">
        <v>77</v>
      </c>
      <c r="Q246">
        <f t="shared" ref="Q246:Q251" si="29">Y246/2</f>
        <v>1</v>
      </c>
      <c r="R246" t="s">
        <v>391</v>
      </c>
      <c r="S246" t="s">
        <v>385</v>
      </c>
      <c r="V246">
        <v>21</v>
      </c>
      <c r="W246">
        <v>2</v>
      </c>
      <c r="X246" t="s">
        <v>103</v>
      </c>
      <c r="Y246">
        <v>2</v>
      </c>
      <c r="Z246" t="s">
        <v>81</v>
      </c>
      <c r="AA246" t="s">
        <v>81</v>
      </c>
      <c r="AB246" t="s">
        <v>82</v>
      </c>
      <c r="AE246">
        <v>1000</v>
      </c>
      <c r="AF246" t="s">
        <v>385</v>
      </c>
      <c r="AG246">
        <v>65.38</v>
      </c>
      <c r="AH246" t="s">
        <v>388</v>
      </c>
      <c r="AJ246">
        <v>65379.999999999993</v>
      </c>
      <c r="AK246" t="s">
        <v>122</v>
      </c>
      <c r="AL246">
        <v>100</v>
      </c>
      <c r="AM246" t="str">
        <f t="shared" si="27"/>
        <v>Severe</v>
      </c>
      <c r="AN246" t="str">
        <f t="shared" si="28"/>
        <v>None</v>
      </c>
      <c r="AO246" t="str">
        <f>AM246</f>
        <v>Severe</v>
      </c>
      <c r="AP246" t="str">
        <f>AN246</f>
        <v>None</v>
      </c>
      <c r="AQ246" t="s">
        <v>77</v>
      </c>
      <c r="AS246" t="s">
        <v>389</v>
      </c>
      <c r="AT246" t="s">
        <v>68</v>
      </c>
      <c r="AU246" t="s">
        <v>68</v>
      </c>
    </row>
    <row r="247" spans="1:47">
      <c r="A247" t="s">
        <v>383</v>
      </c>
      <c r="B247">
        <v>2005</v>
      </c>
      <c r="C247" t="s">
        <v>71</v>
      </c>
      <c r="D247" s="3" t="s">
        <v>72</v>
      </c>
      <c r="E247">
        <v>7440666</v>
      </c>
      <c r="F247" t="s">
        <v>87</v>
      </c>
      <c r="G247" t="s">
        <v>87</v>
      </c>
      <c r="H247" t="s">
        <v>51</v>
      </c>
      <c r="I247" t="s">
        <v>52</v>
      </c>
      <c r="J247" s="3" t="s">
        <v>119</v>
      </c>
      <c r="K247" t="s">
        <v>120</v>
      </c>
      <c r="L247" t="s">
        <v>55</v>
      </c>
      <c r="M247">
        <v>10</v>
      </c>
      <c r="O247">
        <v>15</v>
      </c>
      <c r="P247" t="s">
        <v>77</v>
      </c>
      <c r="Q247">
        <f t="shared" si="29"/>
        <v>1</v>
      </c>
      <c r="R247" t="s">
        <v>391</v>
      </c>
      <c r="S247" t="s">
        <v>385</v>
      </c>
      <c r="V247">
        <v>21</v>
      </c>
      <c r="W247">
        <v>2</v>
      </c>
      <c r="X247" t="s">
        <v>103</v>
      </c>
      <c r="Y247">
        <v>2</v>
      </c>
      <c r="Z247" t="s">
        <v>81</v>
      </c>
      <c r="AA247" t="s">
        <v>81</v>
      </c>
      <c r="AB247" t="s">
        <v>85</v>
      </c>
      <c r="AE247">
        <v>562</v>
      </c>
      <c r="AF247" t="s">
        <v>385</v>
      </c>
      <c r="AG247">
        <v>36.743560000000002</v>
      </c>
      <c r="AH247" t="s">
        <v>388</v>
      </c>
      <c r="AJ247">
        <v>36743.560000000005</v>
      </c>
      <c r="AK247" t="s">
        <v>122</v>
      </c>
      <c r="AL247">
        <v>50</v>
      </c>
      <c r="AM247" t="str">
        <f t="shared" si="27"/>
        <v>Significant</v>
      </c>
      <c r="AN247" t="str">
        <f t="shared" si="28"/>
        <v>Low</v>
      </c>
      <c r="AQ247" t="s">
        <v>77</v>
      </c>
      <c r="AS247" t="s">
        <v>389</v>
      </c>
      <c r="AT247" t="s">
        <v>68</v>
      </c>
      <c r="AU247" t="s">
        <v>68</v>
      </c>
    </row>
    <row r="248" spans="1:47">
      <c r="A248" t="s">
        <v>383</v>
      </c>
      <c r="B248">
        <v>2005</v>
      </c>
      <c r="C248" t="s">
        <v>71</v>
      </c>
      <c r="D248" s="3" t="s">
        <v>72</v>
      </c>
      <c r="E248">
        <v>7440666</v>
      </c>
      <c r="F248" t="s">
        <v>87</v>
      </c>
      <c r="G248" t="s">
        <v>87</v>
      </c>
      <c r="H248" t="s">
        <v>51</v>
      </c>
      <c r="I248" t="s">
        <v>52</v>
      </c>
      <c r="J248" s="3" t="s">
        <v>119</v>
      </c>
      <c r="K248" t="s">
        <v>120</v>
      </c>
      <c r="L248" t="s">
        <v>55</v>
      </c>
      <c r="M248">
        <v>10</v>
      </c>
      <c r="O248">
        <v>15</v>
      </c>
      <c r="P248" t="s">
        <v>77</v>
      </c>
      <c r="Q248">
        <f t="shared" si="29"/>
        <v>1</v>
      </c>
      <c r="R248" t="s">
        <v>391</v>
      </c>
      <c r="S248" t="s">
        <v>385</v>
      </c>
      <c r="V248">
        <v>21</v>
      </c>
      <c r="W248">
        <v>2</v>
      </c>
      <c r="X248" t="s">
        <v>103</v>
      </c>
      <c r="Y248">
        <v>2</v>
      </c>
      <c r="Z248" t="s">
        <v>81</v>
      </c>
      <c r="AA248" t="s">
        <v>81</v>
      </c>
      <c r="AB248" t="s">
        <v>85</v>
      </c>
      <c r="AE248">
        <v>562</v>
      </c>
      <c r="AF248" t="s">
        <v>385</v>
      </c>
      <c r="AG248">
        <v>36.743560000000002</v>
      </c>
      <c r="AH248" t="s">
        <v>388</v>
      </c>
      <c r="AJ248">
        <v>36743.560000000005</v>
      </c>
      <c r="AK248" t="s">
        <v>122</v>
      </c>
      <c r="AL248">
        <v>50</v>
      </c>
      <c r="AM248" t="str">
        <f t="shared" si="27"/>
        <v>Significant</v>
      </c>
      <c r="AN248" t="str">
        <f t="shared" si="28"/>
        <v>Low</v>
      </c>
      <c r="AQ248" t="s">
        <v>77</v>
      </c>
      <c r="AS248" t="s">
        <v>386</v>
      </c>
      <c r="AT248" t="s">
        <v>68</v>
      </c>
      <c r="AU248" t="s">
        <v>68</v>
      </c>
    </row>
    <row r="249" spans="1:47">
      <c r="A249" t="s">
        <v>383</v>
      </c>
      <c r="B249">
        <v>2005</v>
      </c>
      <c r="C249" t="s">
        <v>71</v>
      </c>
      <c r="D249" s="3" t="s">
        <v>72</v>
      </c>
      <c r="E249">
        <v>7440666</v>
      </c>
      <c r="F249" t="s">
        <v>87</v>
      </c>
      <c r="G249" t="s">
        <v>87</v>
      </c>
      <c r="H249" t="s">
        <v>51</v>
      </c>
      <c r="I249" t="s">
        <v>52</v>
      </c>
      <c r="J249" s="3" t="s">
        <v>119</v>
      </c>
      <c r="K249" t="s">
        <v>120</v>
      </c>
      <c r="L249" t="s">
        <v>55</v>
      </c>
      <c r="M249">
        <v>10</v>
      </c>
      <c r="O249">
        <v>25</v>
      </c>
      <c r="P249" t="s">
        <v>77</v>
      </c>
      <c r="Q249">
        <f t="shared" si="29"/>
        <v>1</v>
      </c>
      <c r="R249" t="s">
        <v>391</v>
      </c>
      <c r="S249" t="s">
        <v>385</v>
      </c>
      <c r="V249">
        <v>21</v>
      </c>
      <c r="W249">
        <v>2</v>
      </c>
      <c r="X249" t="s">
        <v>103</v>
      </c>
      <c r="Y249">
        <v>2</v>
      </c>
      <c r="Z249" t="s">
        <v>81</v>
      </c>
      <c r="AA249" t="s">
        <v>81</v>
      </c>
      <c r="AB249" t="s">
        <v>85</v>
      </c>
      <c r="AE249">
        <v>562</v>
      </c>
      <c r="AF249" t="s">
        <v>385</v>
      </c>
      <c r="AG249">
        <v>36.743560000000002</v>
      </c>
      <c r="AH249" t="s">
        <v>388</v>
      </c>
      <c r="AJ249">
        <v>36743.560000000005</v>
      </c>
      <c r="AK249" t="s">
        <v>122</v>
      </c>
      <c r="AL249">
        <v>50</v>
      </c>
      <c r="AM249" t="str">
        <f t="shared" si="27"/>
        <v>Significant</v>
      </c>
      <c r="AN249" t="str">
        <f t="shared" si="28"/>
        <v>Low</v>
      </c>
      <c r="AQ249" t="s">
        <v>77</v>
      </c>
      <c r="AS249" t="s">
        <v>389</v>
      </c>
      <c r="AT249" t="s">
        <v>68</v>
      </c>
      <c r="AU249" t="s">
        <v>68</v>
      </c>
    </row>
    <row r="250" spans="1:47">
      <c r="A250" t="s">
        <v>383</v>
      </c>
      <c r="B250">
        <v>2005</v>
      </c>
      <c r="C250" t="s">
        <v>71</v>
      </c>
      <c r="D250" s="3" t="s">
        <v>72</v>
      </c>
      <c r="E250">
        <v>7440666</v>
      </c>
      <c r="F250" t="s">
        <v>87</v>
      </c>
      <c r="G250" t="s">
        <v>87</v>
      </c>
      <c r="H250" t="s">
        <v>51</v>
      </c>
      <c r="I250" t="s">
        <v>52</v>
      </c>
      <c r="J250" s="3" t="s">
        <v>119</v>
      </c>
      <c r="K250" t="s">
        <v>120</v>
      </c>
      <c r="L250" t="s">
        <v>55</v>
      </c>
      <c r="M250">
        <v>10</v>
      </c>
      <c r="O250">
        <v>25</v>
      </c>
      <c r="P250" t="s">
        <v>77</v>
      </c>
      <c r="Q250">
        <f t="shared" si="29"/>
        <v>1</v>
      </c>
      <c r="R250" t="s">
        <v>391</v>
      </c>
      <c r="S250" t="s">
        <v>385</v>
      </c>
      <c r="V250">
        <v>21</v>
      </c>
      <c r="W250">
        <v>2</v>
      </c>
      <c r="X250" t="s">
        <v>103</v>
      </c>
      <c r="Y250">
        <v>2</v>
      </c>
      <c r="Z250" t="s">
        <v>81</v>
      </c>
      <c r="AA250" t="s">
        <v>81</v>
      </c>
      <c r="AB250" t="s">
        <v>85</v>
      </c>
      <c r="AE250">
        <v>562</v>
      </c>
      <c r="AF250" t="s">
        <v>385</v>
      </c>
      <c r="AG250">
        <v>36.743560000000002</v>
      </c>
      <c r="AH250" t="s">
        <v>388</v>
      </c>
      <c r="AJ250">
        <v>36743.560000000005</v>
      </c>
      <c r="AK250" t="s">
        <v>122</v>
      </c>
      <c r="AL250">
        <v>50</v>
      </c>
      <c r="AM250" t="str">
        <f t="shared" si="27"/>
        <v>Significant</v>
      </c>
      <c r="AN250" t="str">
        <f t="shared" si="28"/>
        <v>Low</v>
      </c>
      <c r="AQ250" t="s">
        <v>77</v>
      </c>
      <c r="AS250" t="s">
        <v>386</v>
      </c>
      <c r="AT250" t="s">
        <v>68</v>
      </c>
      <c r="AU250" t="s">
        <v>68</v>
      </c>
    </row>
    <row r="251" spans="1:47">
      <c r="A251" t="s">
        <v>383</v>
      </c>
      <c r="B251">
        <v>2005</v>
      </c>
      <c r="C251" t="s">
        <v>71</v>
      </c>
      <c r="D251" s="3" t="s">
        <v>72</v>
      </c>
      <c r="E251">
        <v>7440666</v>
      </c>
      <c r="F251" t="s">
        <v>87</v>
      </c>
      <c r="G251" t="s">
        <v>87</v>
      </c>
      <c r="H251" t="s">
        <v>51</v>
      </c>
      <c r="I251" t="s">
        <v>52</v>
      </c>
      <c r="J251" s="3" t="s">
        <v>119</v>
      </c>
      <c r="K251" t="s">
        <v>120</v>
      </c>
      <c r="L251" t="s">
        <v>55</v>
      </c>
      <c r="M251">
        <v>10</v>
      </c>
      <c r="O251">
        <v>15</v>
      </c>
      <c r="P251" t="s">
        <v>77</v>
      </c>
      <c r="Q251">
        <f t="shared" si="29"/>
        <v>3</v>
      </c>
      <c r="R251" t="s">
        <v>391</v>
      </c>
      <c r="S251" t="s">
        <v>385</v>
      </c>
      <c r="V251">
        <v>21</v>
      </c>
      <c r="W251">
        <v>6</v>
      </c>
      <c r="X251" t="s">
        <v>103</v>
      </c>
      <c r="Y251">
        <v>6</v>
      </c>
      <c r="Z251" t="s">
        <v>81</v>
      </c>
      <c r="AA251" t="s">
        <v>81</v>
      </c>
      <c r="AB251" t="s">
        <v>85</v>
      </c>
      <c r="AE251">
        <v>316</v>
      </c>
      <c r="AF251" t="s">
        <v>385</v>
      </c>
      <c r="AG251">
        <v>20.660080000000001</v>
      </c>
      <c r="AH251" t="s">
        <v>388</v>
      </c>
      <c r="AJ251">
        <v>20660.080000000002</v>
      </c>
      <c r="AK251" t="s">
        <v>122</v>
      </c>
      <c r="AL251">
        <v>50</v>
      </c>
      <c r="AM251" t="str">
        <f t="shared" si="27"/>
        <v>Significant</v>
      </c>
      <c r="AN251" t="str">
        <f t="shared" si="28"/>
        <v>Low</v>
      </c>
      <c r="AQ251" t="s">
        <v>77</v>
      </c>
      <c r="AS251" t="s">
        <v>389</v>
      </c>
      <c r="AT251" t="s">
        <v>68</v>
      </c>
      <c r="AU251" t="s">
        <v>68</v>
      </c>
    </row>
    <row r="252" spans="1:47">
      <c r="A252" t="s">
        <v>383</v>
      </c>
      <c r="B252">
        <v>2005</v>
      </c>
      <c r="C252" t="s">
        <v>71</v>
      </c>
      <c r="D252" s="3" t="s">
        <v>72</v>
      </c>
      <c r="E252">
        <v>7440666</v>
      </c>
      <c r="F252" t="s">
        <v>87</v>
      </c>
      <c r="G252" t="s">
        <v>87</v>
      </c>
      <c r="H252" t="s">
        <v>51</v>
      </c>
      <c r="I252" t="s">
        <v>52</v>
      </c>
      <c r="J252" s="3" t="s">
        <v>119</v>
      </c>
      <c r="K252" t="s">
        <v>120</v>
      </c>
      <c r="L252" t="s">
        <v>55</v>
      </c>
      <c r="M252">
        <v>10</v>
      </c>
      <c r="O252">
        <v>25</v>
      </c>
      <c r="P252" t="s">
        <v>77</v>
      </c>
      <c r="Q252">
        <v>4</v>
      </c>
      <c r="R252" t="s">
        <v>391</v>
      </c>
      <c r="S252" t="s">
        <v>385</v>
      </c>
      <c r="V252">
        <v>21</v>
      </c>
      <c r="W252">
        <v>7</v>
      </c>
      <c r="X252" t="s">
        <v>103</v>
      </c>
      <c r="Y252">
        <v>7</v>
      </c>
      <c r="Z252" t="s">
        <v>81</v>
      </c>
      <c r="AA252" t="s">
        <v>81</v>
      </c>
      <c r="AB252" t="s">
        <v>85</v>
      </c>
      <c r="AE252">
        <v>316</v>
      </c>
      <c r="AF252" t="s">
        <v>385</v>
      </c>
      <c r="AG252">
        <v>20.660080000000001</v>
      </c>
      <c r="AH252" t="s">
        <v>388</v>
      </c>
      <c r="AJ252">
        <v>20660.080000000002</v>
      </c>
      <c r="AK252" t="s">
        <v>122</v>
      </c>
      <c r="AL252">
        <v>50</v>
      </c>
      <c r="AM252" t="str">
        <f t="shared" si="27"/>
        <v>Significant</v>
      </c>
      <c r="AN252" t="str">
        <f t="shared" si="28"/>
        <v>Low</v>
      </c>
      <c r="AQ252" t="s">
        <v>77</v>
      </c>
      <c r="AS252" t="s">
        <v>389</v>
      </c>
      <c r="AT252" t="s">
        <v>68</v>
      </c>
      <c r="AU252" t="s">
        <v>68</v>
      </c>
    </row>
    <row r="253" spans="1:47">
      <c r="A253" t="s">
        <v>383</v>
      </c>
      <c r="B253">
        <v>2005</v>
      </c>
      <c r="C253" t="s">
        <v>71</v>
      </c>
      <c r="D253" s="3" t="s">
        <v>72</v>
      </c>
      <c r="E253">
        <v>7440666</v>
      </c>
      <c r="F253" t="s">
        <v>87</v>
      </c>
      <c r="G253" t="s">
        <v>87</v>
      </c>
      <c r="H253" t="s">
        <v>51</v>
      </c>
      <c r="I253" t="s">
        <v>52</v>
      </c>
      <c r="J253" s="3" t="s">
        <v>119</v>
      </c>
      <c r="K253" t="s">
        <v>120</v>
      </c>
      <c r="L253" t="s">
        <v>55</v>
      </c>
      <c r="M253">
        <v>10</v>
      </c>
      <c r="O253">
        <v>25</v>
      </c>
      <c r="P253" t="s">
        <v>77</v>
      </c>
      <c r="Q253">
        <f>Y253/2</f>
        <v>3</v>
      </c>
      <c r="R253" t="s">
        <v>391</v>
      </c>
      <c r="S253" t="s">
        <v>385</v>
      </c>
      <c r="V253">
        <v>21</v>
      </c>
      <c r="W253">
        <v>6</v>
      </c>
      <c r="X253" t="s">
        <v>103</v>
      </c>
      <c r="Y253">
        <v>6</v>
      </c>
      <c r="Z253" t="s">
        <v>81</v>
      </c>
      <c r="AA253" t="s">
        <v>81</v>
      </c>
      <c r="AB253" t="s">
        <v>85</v>
      </c>
      <c r="AE253">
        <v>316</v>
      </c>
      <c r="AF253" t="s">
        <v>385</v>
      </c>
      <c r="AG253">
        <v>20.660080000000001</v>
      </c>
      <c r="AH253" t="s">
        <v>388</v>
      </c>
      <c r="AJ253">
        <v>20660.080000000002</v>
      </c>
      <c r="AK253" t="s">
        <v>122</v>
      </c>
      <c r="AL253">
        <v>50</v>
      </c>
      <c r="AM253" t="str">
        <f t="shared" si="27"/>
        <v>Significant</v>
      </c>
      <c r="AN253" t="str">
        <f t="shared" si="28"/>
        <v>Low</v>
      </c>
      <c r="AQ253" t="s">
        <v>77</v>
      </c>
      <c r="AS253" t="s">
        <v>386</v>
      </c>
      <c r="AT253" t="s">
        <v>68</v>
      </c>
      <c r="AU253" t="s">
        <v>68</v>
      </c>
    </row>
    <row r="254" spans="1:47">
      <c r="A254" t="s">
        <v>383</v>
      </c>
      <c r="B254">
        <v>2005</v>
      </c>
      <c r="C254" t="s">
        <v>71</v>
      </c>
      <c r="D254" s="3" t="s">
        <v>72</v>
      </c>
      <c r="E254">
        <v>7440666</v>
      </c>
      <c r="F254" t="s">
        <v>87</v>
      </c>
      <c r="G254" t="s">
        <v>87</v>
      </c>
      <c r="H254" t="s">
        <v>51</v>
      </c>
      <c r="I254" t="s">
        <v>52</v>
      </c>
      <c r="J254" s="3" t="s">
        <v>119</v>
      </c>
      <c r="K254" t="s">
        <v>120</v>
      </c>
      <c r="L254" t="s">
        <v>55</v>
      </c>
      <c r="M254">
        <v>10</v>
      </c>
      <c r="O254">
        <v>15</v>
      </c>
      <c r="P254" t="s">
        <v>77</v>
      </c>
      <c r="Q254">
        <v>4</v>
      </c>
      <c r="R254" t="s">
        <v>391</v>
      </c>
      <c r="S254" t="s">
        <v>385</v>
      </c>
      <c r="V254">
        <v>21</v>
      </c>
      <c r="W254">
        <v>7</v>
      </c>
      <c r="X254" t="s">
        <v>103</v>
      </c>
      <c r="Y254">
        <v>7</v>
      </c>
      <c r="Z254" t="s">
        <v>81</v>
      </c>
      <c r="AA254" t="s">
        <v>81</v>
      </c>
      <c r="AB254" t="s">
        <v>85</v>
      </c>
      <c r="AE254">
        <v>316</v>
      </c>
      <c r="AF254" t="s">
        <v>385</v>
      </c>
      <c r="AG254">
        <v>20.660080000000001</v>
      </c>
      <c r="AH254" t="s">
        <v>388</v>
      </c>
      <c r="AJ254">
        <v>20660.080000000002</v>
      </c>
      <c r="AK254" t="s">
        <v>122</v>
      </c>
      <c r="AL254">
        <v>50</v>
      </c>
      <c r="AM254" t="str">
        <f t="shared" si="27"/>
        <v>Significant</v>
      </c>
      <c r="AN254" t="str">
        <f t="shared" si="28"/>
        <v>Low</v>
      </c>
      <c r="AQ254" t="s">
        <v>77</v>
      </c>
      <c r="AS254" t="s">
        <v>386</v>
      </c>
      <c r="AT254" t="s">
        <v>68</v>
      </c>
      <c r="AU254" t="s">
        <v>68</v>
      </c>
    </row>
    <row r="255" spans="1:47">
      <c r="A255" t="s">
        <v>383</v>
      </c>
      <c r="B255">
        <v>2005</v>
      </c>
      <c r="C255" t="s">
        <v>71</v>
      </c>
      <c r="D255" s="3" t="s">
        <v>72</v>
      </c>
      <c r="E255">
        <v>7440666</v>
      </c>
      <c r="F255" t="s">
        <v>87</v>
      </c>
      <c r="G255" t="s">
        <v>87</v>
      </c>
      <c r="H255" t="s">
        <v>51</v>
      </c>
      <c r="I255" t="s">
        <v>52</v>
      </c>
      <c r="J255" s="3" t="s">
        <v>119</v>
      </c>
      <c r="K255" t="s">
        <v>120</v>
      </c>
      <c r="L255" t="s">
        <v>55</v>
      </c>
      <c r="M255">
        <v>10</v>
      </c>
      <c r="O255">
        <v>25</v>
      </c>
      <c r="P255" t="s">
        <v>77</v>
      </c>
      <c r="Q255">
        <f>Y255/2</f>
        <v>8</v>
      </c>
      <c r="R255" t="s">
        <v>391</v>
      </c>
      <c r="S255" t="s">
        <v>385</v>
      </c>
      <c r="V255">
        <v>21</v>
      </c>
      <c r="W255">
        <v>16</v>
      </c>
      <c r="X255" t="s">
        <v>103</v>
      </c>
      <c r="Y255">
        <v>16</v>
      </c>
      <c r="Z255" t="s">
        <v>81</v>
      </c>
      <c r="AA255" t="s">
        <v>81</v>
      </c>
      <c r="AB255" t="s">
        <v>85</v>
      </c>
      <c r="AE255">
        <v>178</v>
      </c>
      <c r="AF255" t="s">
        <v>385</v>
      </c>
      <c r="AG255">
        <v>11.637639999999999</v>
      </c>
      <c r="AH255" t="s">
        <v>388</v>
      </c>
      <c r="AJ255">
        <v>11637.64</v>
      </c>
      <c r="AK255" t="s">
        <v>122</v>
      </c>
      <c r="AL255">
        <v>50</v>
      </c>
      <c r="AM255" t="str">
        <f t="shared" si="27"/>
        <v>Significant</v>
      </c>
      <c r="AN255" t="str">
        <f t="shared" si="28"/>
        <v>Low</v>
      </c>
      <c r="AQ255" t="s">
        <v>77</v>
      </c>
      <c r="AS255" t="s">
        <v>386</v>
      </c>
      <c r="AT255" t="s">
        <v>68</v>
      </c>
      <c r="AU255" t="s">
        <v>68</v>
      </c>
    </row>
    <row r="256" spans="1:47">
      <c r="A256" t="s">
        <v>383</v>
      </c>
      <c r="B256">
        <v>2005</v>
      </c>
      <c r="C256" t="s">
        <v>71</v>
      </c>
      <c r="D256" s="3" t="s">
        <v>72</v>
      </c>
      <c r="E256">
        <v>7440666</v>
      </c>
      <c r="F256" t="s">
        <v>87</v>
      </c>
      <c r="G256" t="s">
        <v>87</v>
      </c>
      <c r="H256" t="s">
        <v>51</v>
      </c>
      <c r="I256" t="s">
        <v>52</v>
      </c>
      <c r="J256" s="3" t="s">
        <v>119</v>
      </c>
      <c r="K256" t="s">
        <v>120</v>
      </c>
      <c r="L256" t="s">
        <v>55</v>
      </c>
      <c r="M256">
        <v>10</v>
      </c>
      <c r="O256">
        <v>25</v>
      </c>
      <c r="P256" t="s">
        <v>77</v>
      </c>
      <c r="Q256">
        <v>12</v>
      </c>
      <c r="R256" t="s">
        <v>391</v>
      </c>
      <c r="S256" t="s">
        <v>385</v>
      </c>
      <c r="V256">
        <v>21</v>
      </c>
      <c r="W256">
        <v>23</v>
      </c>
      <c r="X256" t="s">
        <v>103</v>
      </c>
      <c r="Y256">
        <v>23</v>
      </c>
      <c r="Z256" t="s">
        <v>81</v>
      </c>
      <c r="AA256" t="s">
        <v>81</v>
      </c>
      <c r="AB256" t="s">
        <v>85</v>
      </c>
      <c r="AE256">
        <v>178</v>
      </c>
      <c r="AF256" t="s">
        <v>385</v>
      </c>
      <c r="AG256">
        <v>11.637639999999999</v>
      </c>
      <c r="AH256" t="s">
        <v>388</v>
      </c>
      <c r="AJ256">
        <v>11637.64</v>
      </c>
      <c r="AK256" t="s">
        <v>122</v>
      </c>
      <c r="AL256">
        <v>50</v>
      </c>
      <c r="AM256" t="str">
        <f t="shared" si="27"/>
        <v>Significant</v>
      </c>
      <c r="AN256" t="str">
        <f t="shared" si="28"/>
        <v>Low</v>
      </c>
      <c r="AQ256" t="s">
        <v>77</v>
      </c>
      <c r="AS256" t="s">
        <v>389</v>
      </c>
      <c r="AT256" t="s">
        <v>68</v>
      </c>
      <c r="AU256" t="s">
        <v>68</v>
      </c>
    </row>
    <row r="257" spans="1:47">
      <c r="A257" t="s">
        <v>383</v>
      </c>
      <c r="B257">
        <v>2005</v>
      </c>
      <c r="C257" t="s">
        <v>71</v>
      </c>
      <c r="D257" s="3" t="s">
        <v>72</v>
      </c>
      <c r="E257">
        <v>7440666</v>
      </c>
      <c r="F257" t="s">
        <v>87</v>
      </c>
      <c r="G257" t="s">
        <v>87</v>
      </c>
      <c r="H257" t="s">
        <v>51</v>
      </c>
      <c r="I257" t="s">
        <v>52</v>
      </c>
      <c r="J257" s="3" t="s">
        <v>119</v>
      </c>
      <c r="K257" t="s">
        <v>120</v>
      </c>
      <c r="L257" t="s">
        <v>55</v>
      </c>
      <c r="M257">
        <v>10</v>
      </c>
      <c r="O257">
        <v>15</v>
      </c>
      <c r="P257" t="s">
        <v>77</v>
      </c>
      <c r="Q257">
        <v>11</v>
      </c>
      <c r="R257" t="s">
        <v>391</v>
      </c>
      <c r="S257" t="s">
        <v>385</v>
      </c>
      <c r="V257">
        <v>21</v>
      </c>
      <c r="W257">
        <v>21</v>
      </c>
      <c r="X257" t="s">
        <v>103</v>
      </c>
      <c r="Y257">
        <v>21</v>
      </c>
      <c r="Z257" t="s">
        <v>81</v>
      </c>
      <c r="AA257" t="s">
        <v>81</v>
      </c>
      <c r="AB257" t="s">
        <v>84</v>
      </c>
      <c r="AE257">
        <v>178</v>
      </c>
      <c r="AF257" t="s">
        <v>385</v>
      </c>
      <c r="AG257">
        <v>11.637639999999999</v>
      </c>
      <c r="AH257" t="s">
        <v>388</v>
      </c>
      <c r="AJ257">
        <v>11637.64</v>
      </c>
      <c r="AK257" t="s">
        <v>122</v>
      </c>
      <c r="AL257">
        <v>0</v>
      </c>
      <c r="AM257" t="str">
        <f t="shared" si="27"/>
        <v>None</v>
      </c>
      <c r="AN257" t="str">
        <f t="shared" si="28"/>
        <v>High</v>
      </c>
      <c r="AQ257" t="s">
        <v>77</v>
      </c>
      <c r="AS257" t="s">
        <v>386</v>
      </c>
      <c r="AT257" t="s">
        <v>68</v>
      </c>
      <c r="AU257" t="s">
        <v>68</v>
      </c>
    </row>
    <row r="258" spans="1:47">
      <c r="A258" t="s">
        <v>383</v>
      </c>
      <c r="B258">
        <v>2005</v>
      </c>
      <c r="C258" t="s">
        <v>71</v>
      </c>
      <c r="D258" s="3" t="s">
        <v>72</v>
      </c>
      <c r="E258">
        <v>7440666</v>
      </c>
      <c r="F258" t="s">
        <v>87</v>
      </c>
      <c r="G258" t="s">
        <v>87</v>
      </c>
      <c r="H258" t="s">
        <v>51</v>
      </c>
      <c r="I258" t="s">
        <v>52</v>
      </c>
      <c r="J258" s="3" t="s">
        <v>119</v>
      </c>
      <c r="K258" t="s">
        <v>120</v>
      </c>
      <c r="L258" t="s">
        <v>55</v>
      </c>
      <c r="M258">
        <v>10</v>
      </c>
      <c r="O258">
        <v>15</v>
      </c>
      <c r="P258" t="s">
        <v>77</v>
      </c>
      <c r="Q258">
        <v>11</v>
      </c>
      <c r="R258" t="s">
        <v>391</v>
      </c>
      <c r="S258" t="s">
        <v>385</v>
      </c>
      <c r="V258">
        <v>21</v>
      </c>
      <c r="W258">
        <v>21</v>
      </c>
      <c r="X258" t="s">
        <v>103</v>
      </c>
      <c r="Y258">
        <v>21</v>
      </c>
      <c r="Z258" t="s">
        <v>81</v>
      </c>
      <c r="AA258" t="s">
        <v>81</v>
      </c>
      <c r="AB258" t="s">
        <v>84</v>
      </c>
      <c r="AE258">
        <v>178</v>
      </c>
      <c r="AF258" t="s">
        <v>385</v>
      </c>
      <c r="AG258">
        <v>11.637639999999999</v>
      </c>
      <c r="AH258" t="s">
        <v>388</v>
      </c>
      <c r="AJ258">
        <v>11637.64</v>
      </c>
      <c r="AK258" t="s">
        <v>122</v>
      </c>
      <c r="AL258">
        <v>0</v>
      </c>
      <c r="AM258" t="str">
        <f t="shared" si="27"/>
        <v>None</v>
      </c>
      <c r="AN258" t="str">
        <f t="shared" si="28"/>
        <v>High</v>
      </c>
      <c r="AQ258" t="s">
        <v>77</v>
      </c>
      <c r="AS258" t="s">
        <v>389</v>
      </c>
      <c r="AT258" t="s">
        <v>68</v>
      </c>
      <c r="AU258" t="s">
        <v>68</v>
      </c>
    </row>
    <row r="259" spans="1:47">
      <c r="A259" t="s">
        <v>383</v>
      </c>
      <c r="B259">
        <v>2005</v>
      </c>
      <c r="C259" t="s">
        <v>71</v>
      </c>
      <c r="D259" s="3" t="s">
        <v>72</v>
      </c>
      <c r="E259">
        <v>7440666</v>
      </c>
      <c r="F259" t="s">
        <v>87</v>
      </c>
      <c r="G259" t="s">
        <v>87</v>
      </c>
      <c r="H259" t="s">
        <v>51</v>
      </c>
      <c r="I259" t="s">
        <v>52</v>
      </c>
      <c r="J259" s="3" t="s">
        <v>119</v>
      </c>
      <c r="K259" t="s">
        <v>120</v>
      </c>
      <c r="L259" t="s">
        <v>55</v>
      </c>
      <c r="M259">
        <v>10</v>
      </c>
      <c r="O259">
        <v>25</v>
      </c>
      <c r="P259" t="s">
        <v>77</v>
      </c>
      <c r="Q259">
        <f>Y259/2</f>
        <v>0.875</v>
      </c>
      <c r="R259" t="s">
        <v>391</v>
      </c>
      <c r="S259" t="s">
        <v>385</v>
      </c>
      <c r="V259">
        <v>21</v>
      </c>
      <c r="W259">
        <v>1.75</v>
      </c>
      <c r="X259" t="s">
        <v>103</v>
      </c>
      <c r="Y259">
        <v>1.75</v>
      </c>
      <c r="Z259" t="s">
        <v>81</v>
      </c>
      <c r="AA259" t="s">
        <v>81</v>
      </c>
      <c r="AB259" t="s">
        <v>85</v>
      </c>
      <c r="AE259">
        <v>562</v>
      </c>
      <c r="AF259" t="s">
        <v>385</v>
      </c>
      <c r="AG259">
        <v>36.743560000000002</v>
      </c>
      <c r="AH259" t="s">
        <v>388</v>
      </c>
      <c r="AJ259">
        <v>36743.560000000005</v>
      </c>
      <c r="AK259" t="s">
        <v>122</v>
      </c>
      <c r="AL259">
        <v>50</v>
      </c>
      <c r="AM259" t="str">
        <f t="shared" si="27"/>
        <v>Significant</v>
      </c>
      <c r="AN259" t="str">
        <f t="shared" si="28"/>
        <v>Low</v>
      </c>
      <c r="AQ259" t="s">
        <v>77</v>
      </c>
      <c r="AS259" t="s">
        <v>392</v>
      </c>
      <c r="AT259" t="s">
        <v>68</v>
      </c>
      <c r="AU259" t="s">
        <v>68</v>
      </c>
    </row>
    <row r="260" spans="1:47">
      <c r="A260" t="s">
        <v>383</v>
      </c>
      <c r="B260">
        <v>2005</v>
      </c>
      <c r="C260" t="s">
        <v>71</v>
      </c>
      <c r="D260" s="3" t="s">
        <v>72</v>
      </c>
      <c r="E260">
        <v>7440666</v>
      </c>
      <c r="F260" t="s">
        <v>87</v>
      </c>
      <c r="G260" t="s">
        <v>87</v>
      </c>
      <c r="H260" t="s">
        <v>51</v>
      </c>
      <c r="I260" t="s">
        <v>52</v>
      </c>
      <c r="J260" s="3" t="s">
        <v>119</v>
      </c>
      <c r="K260" t="s">
        <v>120</v>
      </c>
      <c r="L260" t="s">
        <v>55</v>
      </c>
      <c r="M260">
        <v>10</v>
      </c>
      <c r="O260">
        <v>25</v>
      </c>
      <c r="P260" t="s">
        <v>77</v>
      </c>
      <c r="Q260">
        <v>3</v>
      </c>
      <c r="R260" t="s">
        <v>391</v>
      </c>
      <c r="S260" t="s">
        <v>385</v>
      </c>
      <c r="V260">
        <v>21</v>
      </c>
      <c r="W260">
        <v>2</v>
      </c>
      <c r="X260" t="s">
        <v>103</v>
      </c>
      <c r="Y260">
        <v>2</v>
      </c>
      <c r="Z260" t="s">
        <v>81</v>
      </c>
      <c r="AA260" t="s">
        <v>81</v>
      </c>
      <c r="AB260" t="s">
        <v>85</v>
      </c>
      <c r="AE260">
        <v>562</v>
      </c>
      <c r="AF260" t="s">
        <v>385</v>
      </c>
      <c r="AG260">
        <v>36.743560000000002</v>
      </c>
      <c r="AH260" t="s">
        <v>388</v>
      </c>
      <c r="AJ260">
        <v>36743.560000000005</v>
      </c>
      <c r="AK260" t="s">
        <v>122</v>
      </c>
      <c r="AL260">
        <v>50</v>
      </c>
      <c r="AM260" t="str">
        <f t="shared" si="27"/>
        <v>Significant</v>
      </c>
      <c r="AN260" t="str">
        <f t="shared" si="28"/>
        <v>Low</v>
      </c>
      <c r="AQ260" t="s">
        <v>77</v>
      </c>
      <c r="AS260" t="s">
        <v>393</v>
      </c>
      <c r="AT260" t="s">
        <v>68</v>
      </c>
      <c r="AU260" t="s">
        <v>68</v>
      </c>
    </row>
    <row r="261" spans="1:47">
      <c r="A261" t="s">
        <v>383</v>
      </c>
      <c r="B261">
        <v>2005</v>
      </c>
      <c r="C261" t="s">
        <v>71</v>
      </c>
      <c r="D261" s="3" t="s">
        <v>72</v>
      </c>
      <c r="E261">
        <v>7440666</v>
      </c>
      <c r="F261" t="s">
        <v>87</v>
      </c>
      <c r="G261" t="s">
        <v>87</v>
      </c>
      <c r="H261" t="s">
        <v>51</v>
      </c>
      <c r="I261" t="s">
        <v>52</v>
      </c>
      <c r="J261" s="3" t="s">
        <v>119</v>
      </c>
      <c r="K261" t="s">
        <v>120</v>
      </c>
      <c r="L261" t="s">
        <v>55</v>
      </c>
      <c r="M261">
        <v>10</v>
      </c>
      <c r="O261">
        <v>25</v>
      </c>
      <c r="P261" t="s">
        <v>77</v>
      </c>
      <c r="Q261">
        <f>Y261/2</f>
        <v>3</v>
      </c>
      <c r="R261" t="s">
        <v>391</v>
      </c>
      <c r="S261" t="s">
        <v>385</v>
      </c>
      <c r="V261">
        <v>21</v>
      </c>
      <c r="W261">
        <v>6</v>
      </c>
      <c r="X261" t="s">
        <v>103</v>
      </c>
      <c r="Y261">
        <v>6</v>
      </c>
      <c r="Z261" t="s">
        <v>81</v>
      </c>
      <c r="AA261" t="s">
        <v>81</v>
      </c>
      <c r="AB261" t="s">
        <v>85</v>
      </c>
      <c r="AE261">
        <v>316</v>
      </c>
      <c r="AF261" t="s">
        <v>385</v>
      </c>
      <c r="AG261">
        <v>20.660080000000001</v>
      </c>
      <c r="AH261" t="s">
        <v>388</v>
      </c>
      <c r="AJ261">
        <v>20660.080000000002</v>
      </c>
      <c r="AK261" t="s">
        <v>122</v>
      </c>
      <c r="AL261">
        <v>50</v>
      </c>
      <c r="AM261" t="str">
        <f t="shared" si="27"/>
        <v>Significant</v>
      </c>
      <c r="AN261" t="str">
        <f t="shared" si="28"/>
        <v>Low</v>
      </c>
      <c r="AQ261" t="s">
        <v>77</v>
      </c>
      <c r="AS261" t="s">
        <v>392</v>
      </c>
      <c r="AT261" t="s">
        <v>68</v>
      </c>
      <c r="AU261" t="s">
        <v>68</v>
      </c>
    </row>
    <row r="262" spans="1:47">
      <c r="A262" t="s">
        <v>383</v>
      </c>
      <c r="B262">
        <v>2005</v>
      </c>
      <c r="C262" t="s">
        <v>71</v>
      </c>
      <c r="D262" s="3" t="s">
        <v>72</v>
      </c>
      <c r="E262">
        <v>7440666</v>
      </c>
      <c r="F262" t="s">
        <v>87</v>
      </c>
      <c r="G262" t="s">
        <v>87</v>
      </c>
      <c r="H262" t="s">
        <v>51</v>
      </c>
      <c r="I262" t="s">
        <v>52</v>
      </c>
      <c r="J262" s="3" t="s">
        <v>119</v>
      </c>
      <c r="K262" t="s">
        <v>120</v>
      </c>
      <c r="L262" t="s">
        <v>55</v>
      </c>
      <c r="M262">
        <v>10</v>
      </c>
      <c r="O262">
        <v>25</v>
      </c>
      <c r="P262" t="s">
        <v>77</v>
      </c>
      <c r="Q262">
        <v>5</v>
      </c>
      <c r="R262" t="s">
        <v>391</v>
      </c>
      <c r="S262" t="s">
        <v>385</v>
      </c>
      <c r="V262">
        <v>21</v>
      </c>
      <c r="W262">
        <v>9</v>
      </c>
      <c r="X262" t="s">
        <v>103</v>
      </c>
      <c r="Y262">
        <v>9</v>
      </c>
      <c r="Z262" t="s">
        <v>81</v>
      </c>
      <c r="AA262" t="s">
        <v>81</v>
      </c>
      <c r="AB262" t="s">
        <v>85</v>
      </c>
      <c r="AE262">
        <v>316</v>
      </c>
      <c r="AF262" t="s">
        <v>385</v>
      </c>
      <c r="AG262">
        <v>20.660080000000001</v>
      </c>
      <c r="AH262" t="s">
        <v>388</v>
      </c>
      <c r="AJ262">
        <v>20660.080000000002</v>
      </c>
      <c r="AK262" t="s">
        <v>122</v>
      </c>
      <c r="AL262">
        <v>50</v>
      </c>
      <c r="AM262" t="str">
        <f t="shared" si="27"/>
        <v>Significant</v>
      </c>
      <c r="AN262" t="str">
        <f t="shared" si="28"/>
        <v>Low</v>
      </c>
      <c r="AQ262" t="s">
        <v>77</v>
      </c>
      <c r="AS262" t="s">
        <v>393</v>
      </c>
      <c r="AT262" t="s">
        <v>68</v>
      </c>
      <c r="AU262" t="s">
        <v>68</v>
      </c>
    </row>
    <row r="263" spans="1:47">
      <c r="A263" t="s">
        <v>383</v>
      </c>
      <c r="B263">
        <v>2005</v>
      </c>
      <c r="C263" t="s">
        <v>71</v>
      </c>
      <c r="D263" s="3" t="s">
        <v>72</v>
      </c>
      <c r="E263">
        <v>7440666</v>
      </c>
      <c r="F263" t="s">
        <v>87</v>
      </c>
      <c r="G263" t="s">
        <v>87</v>
      </c>
      <c r="H263" t="s">
        <v>51</v>
      </c>
      <c r="I263" t="s">
        <v>52</v>
      </c>
      <c r="J263" s="3" t="s">
        <v>119</v>
      </c>
      <c r="K263" t="s">
        <v>120</v>
      </c>
      <c r="L263" t="s">
        <v>55</v>
      </c>
      <c r="M263">
        <v>10</v>
      </c>
      <c r="O263">
        <v>25</v>
      </c>
      <c r="P263" t="s">
        <v>77</v>
      </c>
      <c r="Q263">
        <v>8</v>
      </c>
      <c r="R263" t="s">
        <v>391</v>
      </c>
      <c r="S263" t="s">
        <v>385</v>
      </c>
      <c r="V263">
        <v>21</v>
      </c>
      <c r="W263">
        <v>15</v>
      </c>
      <c r="X263" t="s">
        <v>103</v>
      </c>
      <c r="Y263">
        <v>15</v>
      </c>
      <c r="Z263" t="s">
        <v>81</v>
      </c>
      <c r="AA263" t="s">
        <v>81</v>
      </c>
      <c r="AB263" t="s">
        <v>85</v>
      </c>
      <c r="AE263">
        <v>178</v>
      </c>
      <c r="AF263" t="s">
        <v>385</v>
      </c>
      <c r="AG263">
        <v>11.637639999999999</v>
      </c>
      <c r="AH263" t="s">
        <v>388</v>
      </c>
      <c r="AJ263">
        <v>11637.64</v>
      </c>
      <c r="AK263" t="s">
        <v>122</v>
      </c>
      <c r="AL263">
        <v>50</v>
      </c>
      <c r="AM263" t="str">
        <f t="shared" si="27"/>
        <v>Significant</v>
      </c>
      <c r="AN263" t="str">
        <f t="shared" si="28"/>
        <v>Low</v>
      </c>
      <c r="AQ263" t="s">
        <v>77</v>
      </c>
      <c r="AS263" t="s">
        <v>392</v>
      </c>
      <c r="AT263" t="s">
        <v>68</v>
      </c>
      <c r="AU263" t="s">
        <v>68</v>
      </c>
    </row>
    <row r="264" spans="1:47">
      <c r="A264" t="s">
        <v>383</v>
      </c>
      <c r="B264">
        <v>2005</v>
      </c>
      <c r="C264" t="s">
        <v>71</v>
      </c>
      <c r="D264" s="3" t="s">
        <v>72</v>
      </c>
      <c r="E264">
        <v>7440666</v>
      </c>
      <c r="F264" t="s">
        <v>87</v>
      </c>
      <c r="G264" t="s">
        <v>87</v>
      </c>
      <c r="H264" t="s">
        <v>51</v>
      </c>
      <c r="I264" t="s">
        <v>52</v>
      </c>
      <c r="J264" s="3" t="s">
        <v>119</v>
      </c>
      <c r="K264" t="s">
        <v>120</v>
      </c>
      <c r="L264" t="s">
        <v>55</v>
      </c>
      <c r="M264">
        <v>10</v>
      </c>
      <c r="O264">
        <v>25</v>
      </c>
      <c r="P264" t="s">
        <v>77</v>
      </c>
      <c r="Q264">
        <v>11</v>
      </c>
      <c r="R264" t="s">
        <v>391</v>
      </c>
      <c r="S264" t="s">
        <v>385</v>
      </c>
      <c r="V264">
        <v>21</v>
      </c>
      <c r="W264">
        <v>21</v>
      </c>
      <c r="X264" t="s">
        <v>103</v>
      </c>
      <c r="Y264">
        <v>21</v>
      </c>
      <c r="Z264" t="s">
        <v>81</v>
      </c>
      <c r="AA264" t="s">
        <v>81</v>
      </c>
      <c r="AB264" t="s">
        <v>85</v>
      </c>
      <c r="AE264">
        <v>178</v>
      </c>
      <c r="AF264" t="s">
        <v>385</v>
      </c>
      <c r="AG264">
        <v>11.637639999999999</v>
      </c>
      <c r="AH264" t="s">
        <v>388</v>
      </c>
      <c r="AJ264">
        <v>11637.64</v>
      </c>
      <c r="AK264" t="s">
        <v>122</v>
      </c>
      <c r="AL264">
        <v>50</v>
      </c>
      <c r="AM264" t="str">
        <f t="shared" si="27"/>
        <v>Significant</v>
      </c>
      <c r="AN264" t="str">
        <f t="shared" si="28"/>
        <v>Low</v>
      </c>
      <c r="AQ264" t="s">
        <v>77</v>
      </c>
      <c r="AS264" t="s">
        <v>393</v>
      </c>
      <c r="AT264" t="s">
        <v>68</v>
      </c>
      <c r="AU264" t="s">
        <v>68</v>
      </c>
    </row>
    <row r="265" spans="1:47">
      <c r="A265" t="s">
        <v>383</v>
      </c>
      <c r="B265">
        <v>2005</v>
      </c>
      <c r="C265" t="s">
        <v>71</v>
      </c>
      <c r="D265" s="3" t="s">
        <v>72</v>
      </c>
      <c r="E265">
        <v>7440666</v>
      </c>
      <c r="F265" t="s">
        <v>87</v>
      </c>
      <c r="G265" t="s">
        <v>87</v>
      </c>
      <c r="H265" t="s">
        <v>51</v>
      </c>
      <c r="I265" t="s">
        <v>52</v>
      </c>
      <c r="J265" s="3" t="s">
        <v>119</v>
      </c>
      <c r="K265" t="s">
        <v>120</v>
      </c>
      <c r="L265" t="s">
        <v>55</v>
      </c>
      <c r="M265">
        <v>10</v>
      </c>
      <c r="O265">
        <v>15</v>
      </c>
      <c r="P265" t="s">
        <v>77</v>
      </c>
      <c r="Q265">
        <v>11</v>
      </c>
      <c r="R265" t="s">
        <v>391</v>
      </c>
      <c r="S265" t="s">
        <v>385</v>
      </c>
      <c r="V265">
        <v>21</v>
      </c>
      <c r="W265">
        <v>21</v>
      </c>
      <c r="X265" t="s">
        <v>103</v>
      </c>
      <c r="Y265">
        <v>21</v>
      </c>
      <c r="Z265" t="s">
        <v>81</v>
      </c>
      <c r="AA265" t="s">
        <v>81</v>
      </c>
      <c r="AB265" t="s">
        <v>84</v>
      </c>
      <c r="AE265">
        <v>100</v>
      </c>
      <c r="AF265" t="s">
        <v>385</v>
      </c>
      <c r="AG265">
        <v>6.5380000000000003</v>
      </c>
      <c r="AH265" t="s">
        <v>388</v>
      </c>
      <c r="AJ265">
        <v>6538</v>
      </c>
      <c r="AK265" t="s">
        <v>122</v>
      </c>
      <c r="AL265">
        <v>0</v>
      </c>
      <c r="AM265" t="str">
        <f t="shared" si="27"/>
        <v>None</v>
      </c>
      <c r="AN265" t="str">
        <f t="shared" si="28"/>
        <v>High</v>
      </c>
      <c r="AQ265" t="s">
        <v>77</v>
      </c>
      <c r="AS265" t="s">
        <v>389</v>
      </c>
      <c r="AT265" t="s">
        <v>68</v>
      </c>
      <c r="AU265" t="s">
        <v>68</v>
      </c>
    </row>
    <row r="266" spans="1:47">
      <c r="A266" t="s">
        <v>383</v>
      </c>
      <c r="B266">
        <v>2005</v>
      </c>
      <c r="C266" t="s">
        <v>71</v>
      </c>
      <c r="D266" s="3" t="s">
        <v>72</v>
      </c>
      <c r="E266">
        <v>7440666</v>
      </c>
      <c r="F266" t="s">
        <v>87</v>
      </c>
      <c r="G266" t="s">
        <v>87</v>
      </c>
      <c r="H266" t="s">
        <v>51</v>
      </c>
      <c r="I266" t="s">
        <v>52</v>
      </c>
      <c r="J266" s="3" t="s">
        <v>119</v>
      </c>
      <c r="K266" t="s">
        <v>120</v>
      </c>
      <c r="L266" t="s">
        <v>55</v>
      </c>
      <c r="M266">
        <v>10</v>
      </c>
      <c r="O266">
        <v>15</v>
      </c>
      <c r="P266" t="s">
        <v>77</v>
      </c>
      <c r="Q266">
        <v>11</v>
      </c>
      <c r="R266" t="s">
        <v>391</v>
      </c>
      <c r="S266" t="s">
        <v>385</v>
      </c>
      <c r="V266">
        <v>21</v>
      </c>
      <c r="W266">
        <v>21</v>
      </c>
      <c r="X266" t="s">
        <v>103</v>
      </c>
      <c r="Y266">
        <v>21</v>
      </c>
      <c r="Z266" t="s">
        <v>81</v>
      </c>
      <c r="AA266" t="s">
        <v>81</v>
      </c>
      <c r="AB266" t="s">
        <v>84</v>
      </c>
      <c r="AE266">
        <v>100</v>
      </c>
      <c r="AF266" t="s">
        <v>385</v>
      </c>
      <c r="AG266">
        <v>6.5380000000000003</v>
      </c>
      <c r="AH266" t="s">
        <v>388</v>
      </c>
      <c r="AJ266">
        <v>6538</v>
      </c>
      <c r="AK266" t="s">
        <v>122</v>
      </c>
      <c r="AL266">
        <v>0</v>
      </c>
      <c r="AM266" t="str">
        <f t="shared" si="27"/>
        <v>None</v>
      </c>
      <c r="AN266" t="str">
        <f t="shared" si="28"/>
        <v>High</v>
      </c>
      <c r="AQ266" t="s">
        <v>77</v>
      </c>
      <c r="AS266" t="s">
        <v>386</v>
      </c>
      <c r="AT266" t="s">
        <v>68</v>
      </c>
      <c r="AU266" t="s">
        <v>68</v>
      </c>
    </row>
    <row r="267" spans="1:47">
      <c r="A267" t="s">
        <v>383</v>
      </c>
      <c r="B267">
        <v>2005</v>
      </c>
      <c r="C267" t="s">
        <v>71</v>
      </c>
      <c r="D267" s="3" t="s">
        <v>72</v>
      </c>
      <c r="E267">
        <v>7440666</v>
      </c>
      <c r="F267" t="s">
        <v>87</v>
      </c>
      <c r="G267" t="s">
        <v>87</v>
      </c>
      <c r="H267" t="s">
        <v>51</v>
      </c>
      <c r="I267" t="s">
        <v>52</v>
      </c>
      <c r="J267" s="3" t="s">
        <v>119</v>
      </c>
      <c r="K267" t="s">
        <v>120</v>
      </c>
      <c r="L267" t="s">
        <v>55</v>
      </c>
      <c r="M267">
        <v>10</v>
      </c>
      <c r="O267">
        <v>25</v>
      </c>
      <c r="P267" t="s">
        <v>77</v>
      </c>
      <c r="Q267">
        <v>11</v>
      </c>
      <c r="R267" t="s">
        <v>391</v>
      </c>
      <c r="S267" t="s">
        <v>385</v>
      </c>
      <c r="V267">
        <v>21</v>
      </c>
      <c r="W267">
        <v>21</v>
      </c>
      <c r="X267" t="s">
        <v>103</v>
      </c>
      <c r="Y267">
        <v>21</v>
      </c>
      <c r="Z267" t="s">
        <v>81</v>
      </c>
      <c r="AA267" t="s">
        <v>81</v>
      </c>
      <c r="AB267" t="s">
        <v>84</v>
      </c>
      <c r="AE267">
        <v>100</v>
      </c>
      <c r="AF267" t="s">
        <v>385</v>
      </c>
      <c r="AG267">
        <v>6.5380000000000003</v>
      </c>
      <c r="AH267" t="s">
        <v>388</v>
      </c>
      <c r="AJ267">
        <v>6538</v>
      </c>
      <c r="AK267" t="s">
        <v>122</v>
      </c>
      <c r="AL267">
        <v>0</v>
      </c>
      <c r="AM267" t="str">
        <f t="shared" si="27"/>
        <v>None</v>
      </c>
      <c r="AN267" t="str">
        <f t="shared" si="28"/>
        <v>High</v>
      </c>
      <c r="AQ267" t="s">
        <v>77</v>
      </c>
      <c r="AS267" t="s">
        <v>389</v>
      </c>
      <c r="AT267" t="s">
        <v>68</v>
      </c>
      <c r="AU267" t="s">
        <v>68</v>
      </c>
    </row>
    <row r="268" spans="1:47">
      <c r="A268" t="s">
        <v>383</v>
      </c>
      <c r="B268">
        <v>2005</v>
      </c>
      <c r="C268" t="s">
        <v>71</v>
      </c>
      <c r="D268" s="3" t="s">
        <v>72</v>
      </c>
      <c r="E268">
        <v>7440666</v>
      </c>
      <c r="F268" t="s">
        <v>87</v>
      </c>
      <c r="G268" t="s">
        <v>87</v>
      </c>
      <c r="H268" t="s">
        <v>51</v>
      </c>
      <c r="I268" t="s">
        <v>52</v>
      </c>
      <c r="J268" s="3" t="s">
        <v>119</v>
      </c>
      <c r="K268" t="s">
        <v>120</v>
      </c>
      <c r="L268" t="s">
        <v>55</v>
      </c>
      <c r="M268">
        <v>10</v>
      </c>
      <c r="O268">
        <v>25</v>
      </c>
      <c r="P268" t="s">
        <v>77</v>
      </c>
      <c r="Q268">
        <v>11</v>
      </c>
      <c r="R268" t="s">
        <v>391</v>
      </c>
      <c r="S268" t="s">
        <v>385</v>
      </c>
      <c r="V268">
        <v>21</v>
      </c>
      <c r="W268">
        <v>21</v>
      </c>
      <c r="X268" t="s">
        <v>103</v>
      </c>
      <c r="Y268">
        <v>21</v>
      </c>
      <c r="Z268" t="s">
        <v>81</v>
      </c>
      <c r="AA268" t="s">
        <v>81</v>
      </c>
      <c r="AB268" t="s">
        <v>84</v>
      </c>
      <c r="AE268">
        <v>100</v>
      </c>
      <c r="AF268" t="s">
        <v>385</v>
      </c>
      <c r="AG268">
        <v>6.5380000000000003</v>
      </c>
      <c r="AH268" t="s">
        <v>388</v>
      </c>
      <c r="AJ268">
        <v>6538</v>
      </c>
      <c r="AK268" t="s">
        <v>122</v>
      </c>
      <c r="AL268">
        <v>0</v>
      </c>
      <c r="AM268" t="str">
        <f t="shared" si="27"/>
        <v>None</v>
      </c>
      <c r="AN268" t="str">
        <f t="shared" si="28"/>
        <v>High</v>
      </c>
      <c r="AQ268" t="s">
        <v>77</v>
      </c>
      <c r="AS268" t="s">
        <v>386</v>
      </c>
      <c r="AT268" t="s">
        <v>68</v>
      </c>
      <c r="AU268" t="s">
        <v>68</v>
      </c>
    </row>
    <row r="269" spans="1:47">
      <c r="A269" t="s">
        <v>383</v>
      </c>
      <c r="B269">
        <v>2005</v>
      </c>
      <c r="C269" t="s">
        <v>71</v>
      </c>
      <c r="D269" s="3" t="s">
        <v>72</v>
      </c>
      <c r="E269">
        <v>7440666</v>
      </c>
      <c r="F269" t="s">
        <v>87</v>
      </c>
      <c r="G269" t="s">
        <v>87</v>
      </c>
      <c r="H269" t="s">
        <v>51</v>
      </c>
      <c r="I269" t="s">
        <v>52</v>
      </c>
      <c r="J269" s="3" t="s">
        <v>119</v>
      </c>
      <c r="K269" t="s">
        <v>120</v>
      </c>
      <c r="L269" t="s">
        <v>55</v>
      </c>
      <c r="M269">
        <v>10</v>
      </c>
      <c r="O269">
        <v>15</v>
      </c>
      <c r="P269" t="s">
        <v>77</v>
      </c>
      <c r="Q269">
        <f>Y269/2</f>
        <v>1</v>
      </c>
      <c r="R269" t="s">
        <v>391</v>
      </c>
      <c r="S269" t="s">
        <v>385</v>
      </c>
      <c r="V269">
        <v>21</v>
      </c>
      <c r="W269">
        <v>2</v>
      </c>
      <c r="X269" t="s">
        <v>103</v>
      </c>
      <c r="Y269">
        <v>2</v>
      </c>
      <c r="Z269" t="s">
        <v>81</v>
      </c>
      <c r="AA269" t="s">
        <v>81</v>
      </c>
      <c r="AB269" t="s">
        <v>82</v>
      </c>
      <c r="AE269">
        <v>1000</v>
      </c>
      <c r="AF269" t="s">
        <v>385</v>
      </c>
      <c r="AG269">
        <v>65.38</v>
      </c>
      <c r="AH269" t="s">
        <v>388</v>
      </c>
      <c r="AJ269">
        <v>65379.999999999993</v>
      </c>
      <c r="AK269" t="s">
        <v>122</v>
      </c>
      <c r="AL269">
        <v>100</v>
      </c>
      <c r="AM269" t="str">
        <f t="shared" si="27"/>
        <v>Severe</v>
      </c>
      <c r="AN269" t="str">
        <f t="shared" si="28"/>
        <v>None</v>
      </c>
      <c r="AQ269" t="s">
        <v>77</v>
      </c>
      <c r="AS269" t="s">
        <v>386</v>
      </c>
      <c r="AT269" t="s">
        <v>68</v>
      </c>
      <c r="AU269" t="s">
        <v>68</v>
      </c>
    </row>
    <row r="270" spans="1:47">
      <c r="A270" t="s">
        <v>383</v>
      </c>
      <c r="B270">
        <v>2005</v>
      </c>
      <c r="C270" t="s">
        <v>71</v>
      </c>
      <c r="D270" s="3" t="s">
        <v>72</v>
      </c>
      <c r="E270">
        <v>7440666</v>
      </c>
      <c r="F270" t="s">
        <v>87</v>
      </c>
      <c r="G270" t="s">
        <v>87</v>
      </c>
      <c r="H270" t="s">
        <v>51</v>
      </c>
      <c r="I270" t="s">
        <v>52</v>
      </c>
      <c r="J270" s="3" t="s">
        <v>119</v>
      </c>
      <c r="K270" t="s">
        <v>120</v>
      </c>
      <c r="L270" t="s">
        <v>55</v>
      </c>
      <c r="M270">
        <v>10</v>
      </c>
      <c r="O270">
        <v>25</v>
      </c>
      <c r="P270" t="s">
        <v>77</v>
      </c>
      <c r="Q270">
        <f>Y270/2</f>
        <v>1</v>
      </c>
      <c r="R270" t="s">
        <v>391</v>
      </c>
      <c r="S270" t="s">
        <v>385</v>
      </c>
      <c r="V270">
        <v>21</v>
      </c>
      <c r="W270">
        <v>2</v>
      </c>
      <c r="X270" t="s">
        <v>103</v>
      </c>
      <c r="Y270">
        <v>2</v>
      </c>
      <c r="Z270" t="s">
        <v>81</v>
      </c>
      <c r="AA270" t="s">
        <v>81</v>
      </c>
      <c r="AB270" t="s">
        <v>82</v>
      </c>
      <c r="AE270">
        <v>1000</v>
      </c>
      <c r="AF270" t="s">
        <v>385</v>
      </c>
      <c r="AG270">
        <v>65.38</v>
      </c>
      <c r="AH270" t="s">
        <v>388</v>
      </c>
      <c r="AJ270">
        <v>65379.999999999993</v>
      </c>
      <c r="AK270" t="s">
        <v>122</v>
      </c>
      <c r="AL270">
        <v>100</v>
      </c>
      <c r="AM270" t="str">
        <f t="shared" si="27"/>
        <v>Severe</v>
      </c>
      <c r="AN270" t="str">
        <f t="shared" si="28"/>
        <v>None</v>
      </c>
      <c r="AQ270" t="s">
        <v>77</v>
      </c>
      <c r="AS270" t="s">
        <v>389</v>
      </c>
      <c r="AT270" t="s">
        <v>68</v>
      </c>
      <c r="AU270" t="s">
        <v>68</v>
      </c>
    </row>
    <row r="271" spans="1:47">
      <c r="A271" t="s">
        <v>383</v>
      </c>
      <c r="B271">
        <v>2005</v>
      </c>
      <c r="C271" t="s">
        <v>71</v>
      </c>
      <c r="D271" s="3" t="s">
        <v>72</v>
      </c>
      <c r="E271">
        <v>7440666</v>
      </c>
      <c r="F271" t="s">
        <v>87</v>
      </c>
      <c r="G271" t="s">
        <v>87</v>
      </c>
      <c r="H271" t="s">
        <v>51</v>
      </c>
      <c r="I271" t="s">
        <v>52</v>
      </c>
      <c r="J271" s="3" t="s">
        <v>119</v>
      </c>
      <c r="K271" t="s">
        <v>120</v>
      </c>
      <c r="L271" t="s">
        <v>55</v>
      </c>
      <c r="M271">
        <v>10</v>
      </c>
      <c r="O271">
        <v>25</v>
      </c>
      <c r="P271" t="s">
        <v>77</v>
      </c>
      <c r="Q271">
        <f>Y271/2</f>
        <v>1</v>
      </c>
      <c r="R271" t="s">
        <v>391</v>
      </c>
      <c r="S271" t="s">
        <v>385</v>
      </c>
      <c r="V271">
        <v>21</v>
      </c>
      <c r="W271">
        <v>2</v>
      </c>
      <c r="X271" t="s">
        <v>103</v>
      </c>
      <c r="Y271">
        <v>2</v>
      </c>
      <c r="Z271" t="s">
        <v>81</v>
      </c>
      <c r="AA271" t="s">
        <v>81</v>
      </c>
      <c r="AB271" t="s">
        <v>82</v>
      </c>
      <c r="AE271">
        <v>1000</v>
      </c>
      <c r="AF271" t="s">
        <v>385</v>
      </c>
      <c r="AG271">
        <v>65.38</v>
      </c>
      <c r="AH271" t="s">
        <v>388</v>
      </c>
      <c r="AJ271">
        <v>65379.999999999993</v>
      </c>
      <c r="AK271" t="s">
        <v>122</v>
      </c>
      <c r="AL271">
        <v>100</v>
      </c>
      <c r="AM271" t="str">
        <f t="shared" si="27"/>
        <v>Severe</v>
      </c>
      <c r="AN271" t="str">
        <f t="shared" si="28"/>
        <v>None</v>
      </c>
      <c r="AQ271" t="s">
        <v>77</v>
      </c>
      <c r="AS271" t="s">
        <v>386</v>
      </c>
      <c r="AT271" t="s">
        <v>68</v>
      </c>
      <c r="AU271" t="s">
        <v>68</v>
      </c>
    </row>
    <row r="272" spans="1:47">
      <c r="A272" t="s">
        <v>394</v>
      </c>
      <c r="B272">
        <v>1984</v>
      </c>
      <c r="C272" s="3" t="s">
        <v>395</v>
      </c>
      <c r="D272" s="3" t="s">
        <v>396</v>
      </c>
      <c r="F272" t="s">
        <v>397</v>
      </c>
      <c r="G272" t="s">
        <v>397</v>
      </c>
      <c r="H272" t="s">
        <v>94</v>
      </c>
      <c r="I272" t="s">
        <v>95</v>
      </c>
      <c r="J272" s="3" t="s">
        <v>119</v>
      </c>
      <c r="K272" t="s">
        <v>376</v>
      </c>
      <c r="L272" t="s">
        <v>55</v>
      </c>
      <c r="P272" t="s">
        <v>181</v>
      </c>
      <c r="R272">
        <v>2</v>
      </c>
      <c r="S272" t="s">
        <v>121</v>
      </c>
      <c r="T272">
        <f>R272*1000</f>
        <v>2000</v>
      </c>
      <c r="U272" t="s">
        <v>122</v>
      </c>
      <c r="V272">
        <v>334.84</v>
      </c>
      <c r="W272">
        <v>11</v>
      </c>
      <c r="X272" t="s">
        <v>398</v>
      </c>
      <c r="Y272">
        <v>334.84</v>
      </c>
      <c r="Z272" t="s">
        <v>104</v>
      </c>
      <c r="AA272" t="s">
        <v>233</v>
      </c>
      <c r="AC272" t="s">
        <v>399</v>
      </c>
      <c r="AM272" t="s">
        <v>64</v>
      </c>
      <c r="AN272" t="s">
        <v>400</v>
      </c>
      <c r="AO272" t="str">
        <f>AM272</f>
        <v>Sublethal</v>
      </c>
      <c r="AP272" t="s">
        <v>400</v>
      </c>
      <c r="AQ272" t="s">
        <v>237</v>
      </c>
      <c r="AT272" t="s">
        <v>68</v>
      </c>
      <c r="AU272" t="s">
        <v>68</v>
      </c>
    </row>
    <row r="273" spans="1:47">
      <c r="A273" t="s">
        <v>394</v>
      </c>
      <c r="B273">
        <v>1984</v>
      </c>
      <c r="C273" s="3" t="s">
        <v>49</v>
      </c>
      <c r="D273" s="3" t="s">
        <v>401</v>
      </c>
      <c r="F273" t="s">
        <v>402</v>
      </c>
      <c r="G273" t="s">
        <v>402</v>
      </c>
      <c r="H273" t="s">
        <v>94</v>
      </c>
      <c r="I273" t="s">
        <v>95</v>
      </c>
      <c r="J273" s="3" t="s">
        <v>119</v>
      </c>
      <c r="K273" t="s">
        <v>376</v>
      </c>
      <c r="L273" t="s">
        <v>55</v>
      </c>
      <c r="P273" t="s">
        <v>181</v>
      </c>
      <c r="R273">
        <v>4</v>
      </c>
      <c r="S273" t="s">
        <v>121</v>
      </c>
      <c r="T273">
        <f>R273*1000</f>
        <v>4000</v>
      </c>
      <c r="U273" t="s">
        <v>122</v>
      </c>
      <c r="V273">
        <v>334.84</v>
      </c>
      <c r="W273">
        <v>11</v>
      </c>
      <c r="X273" t="s">
        <v>398</v>
      </c>
      <c r="Y273">
        <v>334.84</v>
      </c>
      <c r="Z273" t="s">
        <v>104</v>
      </c>
      <c r="AA273" t="s">
        <v>233</v>
      </c>
      <c r="AC273" t="s">
        <v>399</v>
      </c>
      <c r="AM273" t="s">
        <v>64</v>
      </c>
      <c r="AN273" t="s">
        <v>400</v>
      </c>
      <c r="AO273" t="str">
        <f>AM273</f>
        <v>Sublethal</v>
      </c>
      <c r="AP273" t="s">
        <v>400</v>
      </c>
      <c r="AQ273" t="s">
        <v>237</v>
      </c>
      <c r="AT273" t="s">
        <v>68</v>
      </c>
      <c r="AU273" t="s">
        <v>68</v>
      </c>
    </row>
    <row r="274" spans="1:47" ht="63">
      <c r="A274" t="s">
        <v>394</v>
      </c>
      <c r="B274">
        <v>1984</v>
      </c>
      <c r="C274" s="3" t="s">
        <v>49</v>
      </c>
      <c r="D274" s="3" t="s">
        <v>403</v>
      </c>
      <c r="E274">
        <v>67298322</v>
      </c>
      <c r="F274" t="s">
        <v>404</v>
      </c>
      <c r="G274" t="s">
        <v>405</v>
      </c>
      <c r="H274" t="s">
        <v>94</v>
      </c>
      <c r="I274" t="s">
        <v>95</v>
      </c>
      <c r="J274" s="3" t="s">
        <v>119</v>
      </c>
      <c r="K274" t="s">
        <v>376</v>
      </c>
      <c r="L274" t="s">
        <v>55</v>
      </c>
      <c r="P274" t="s">
        <v>181</v>
      </c>
      <c r="R274">
        <v>4</v>
      </c>
      <c r="S274" t="s">
        <v>121</v>
      </c>
      <c r="T274">
        <f>R274*1000</f>
        <v>4000</v>
      </c>
      <c r="U274" t="s">
        <v>122</v>
      </c>
      <c r="V274">
        <v>334.84</v>
      </c>
      <c r="W274">
        <v>11</v>
      </c>
      <c r="X274" t="s">
        <v>398</v>
      </c>
      <c r="Y274">
        <v>334.84</v>
      </c>
      <c r="Z274" t="s">
        <v>104</v>
      </c>
      <c r="AA274" t="s">
        <v>233</v>
      </c>
      <c r="AC274" t="s">
        <v>399</v>
      </c>
      <c r="AM274" t="s">
        <v>64</v>
      </c>
      <c r="AN274" t="s">
        <v>400</v>
      </c>
      <c r="AO274" t="str">
        <f>AM274</f>
        <v>Sublethal</v>
      </c>
      <c r="AP274" t="s">
        <v>400</v>
      </c>
      <c r="AQ274" t="s">
        <v>237</v>
      </c>
      <c r="AR274" s="4" t="s">
        <v>406</v>
      </c>
      <c r="AT274" t="s">
        <v>68</v>
      </c>
      <c r="AU274" t="s">
        <v>68</v>
      </c>
    </row>
    <row r="275" spans="1:47">
      <c r="A275" t="s">
        <v>407</v>
      </c>
      <c r="B275">
        <v>1987</v>
      </c>
      <c r="C275" t="s">
        <v>71</v>
      </c>
      <c r="D275" s="3" t="s">
        <v>72</v>
      </c>
      <c r="E275">
        <v>7440666</v>
      </c>
      <c r="F275" t="s">
        <v>87</v>
      </c>
      <c r="G275" t="s">
        <v>87</v>
      </c>
      <c r="H275" t="s">
        <v>51</v>
      </c>
      <c r="I275" t="s">
        <v>52</v>
      </c>
      <c r="J275" s="3" t="s">
        <v>119</v>
      </c>
      <c r="K275" t="s">
        <v>75</v>
      </c>
      <c r="L275" t="s">
        <v>55</v>
      </c>
      <c r="P275" t="s">
        <v>77</v>
      </c>
      <c r="W275">
        <v>60</v>
      </c>
      <c r="X275" t="s">
        <v>260</v>
      </c>
      <c r="Y275">
        <v>4.1700000000000001E-2</v>
      </c>
      <c r="Z275" t="s">
        <v>104</v>
      </c>
      <c r="AA275" t="s">
        <v>265</v>
      </c>
      <c r="AD275">
        <v>250000</v>
      </c>
      <c r="AG275" t="s">
        <v>199</v>
      </c>
      <c r="AH275">
        <v>250000</v>
      </c>
      <c r="AK275" t="s">
        <v>122</v>
      </c>
      <c r="AM275" t="s">
        <v>64</v>
      </c>
      <c r="AN275" t="s">
        <v>400</v>
      </c>
      <c r="AO275" t="str">
        <f>AM275</f>
        <v>Sublethal</v>
      </c>
      <c r="AP275" t="s">
        <v>400</v>
      </c>
      <c r="AQ275" t="s">
        <v>77</v>
      </c>
      <c r="AR275" s="5" t="s">
        <v>124</v>
      </c>
    </row>
    <row r="276" spans="1:47">
      <c r="A276" t="s">
        <v>407</v>
      </c>
      <c r="B276">
        <v>1987</v>
      </c>
      <c r="C276" t="s">
        <v>71</v>
      </c>
      <c r="D276" s="3" t="s">
        <v>72</v>
      </c>
      <c r="E276">
        <v>7440666</v>
      </c>
      <c r="F276" t="s">
        <v>87</v>
      </c>
      <c r="G276" t="s">
        <v>87</v>
      </c>
      <c r="H276" t="s">
        <v>51</v>
      </c>
      <c r="I276" t="s">
        <v>52</v>
      </c>
      <c r="J276" s="3" t="s">
        <v>119</v>
      </c>
      <c r="K276" t="s">
        <v>75</v>
      </c>
      <c r="L276" t="s">
        <v>55</v>
      </c>
      <c r="P276" t="s">
        <v>77</v>
      </c>
      <c r="W276">
        <v>60</v>
      </c>
      <c r="X276" t="s">
        <v>260</v>
      </c>
      <c r="Y276">
        <v>4.1700000000000001E-2</v>
      </c>
      <c r="Z276" t="s">
        <v>104</v>
      </c>
      <c r="AA276" t="s">
        <v>265</v>
      </c>
      <c r="AE276">
        <v>1000</v>
      </c>
      <c r="AF276">
        <v>50000</v>
      </c>
      <c r="AG276" t="s">
        <v>199</v>
      </c>
      <c r="AI276">
        <v>1000</v>
      </c>
      <c r="AJ276">
        <v>50000</v>
      </c>
      <c r="AK276" t="s">
        <v>122</v>
      </c>
      <c r="AM276" t="s">
        <v>64</v>
      </c>
      <c r="AN276" t="s">
        <v>400</v>
      </c>
      <c r="AQ276" t="s">
        <v>77</v>
      </c>
    </row>
    <row r="277" spans="1:47">
      <c r="A277" t="s">
        <v>407</v>
      </c>
      <c r="B277">
        <v>1987</v>
      </c>
      <c r="C277" t="s">
        <v>71</v>
      </c>
      <c r="D277" s="3" t="s">
        <v>72</v>
      </c>
      <c r="E277">
        <v>7440666</v>
      </c>
      <c r="F277" t="s">
        <v>87</v>
      </c>
      <c r="G277" t="s">
        <v>87</v>
      </c>
      <c r="H277" t="s">
        <v>51</v>
      </c>
      <c r="I277" t="s">
        <v>52</v>
      </c>
      <c r="J277" s="3" t="s">
        <v>119</v>
      </c>
      <c r="K277" t="s">
        <v>75</v>
      </c>
      <c r="L277" t="s">
        <v>55</v>
      </c>
      <c r="P277" t="s">
        <v>77</v>
      </c>
      <c r="W277">
        <v>60</v>
      </c>
      <c r="X277" t="s">
        <v>260</v>
      </c>
      <c r="Y277">
        <v>4.1700000000000001E-2</v>
      </c>
      <c r="Z277" t="s">
        <v>104</v>
      </c>
      <c r="AA277" t="s">
        <v>265</v>
      </c>
      <c r="AD277">
        <v>10000</v>
      </c>
      <c r="AG277" t="s">
        <v>199</v>
      </c>
      <c r="AH277">
        <v>10000</v>
      </c>
      <c r="AK277" t="s">
        <v>122</v>
      </c>
      <c r="AM277" t="s">
        <v>64</v>
      </c>
      <c r="AN277" t="s">
        <v>400</v>
      </c>
      <c r="AQ277" t="s">
        <v>77</v>
      </c>
    </row>
    <row r="278" spans="1:47">
      <c r="A278" t="s">
        <v>408</v>
      </c>
      <c r="B278">
        <v>1990</v>
      </c>
      <c r="C278" t="s">
        <v>71</v>
      </c>
      <c r="D278" s="3" t="s">
        <v>72</v>
      </c>
      <c r="E278">
        <v>7440666</v>
      </c>
      <c r="F278" t="s">
        <v>87</v>
      </c>
      <c r="G278" t="s">
        <v>87</v>
      </c>
      <c r="H278" t="s">
        <v>51</v>
      </c>
      <c r="I278" t="s">
        <v>52</v>
      </c>
      <c r="J278" s="3" t="s">
        <v>119</v>
      </c>
      <c r="K278" t="s">
        <v>75</v>
      </c>
      <c r="L278" t="s">
        <v>55</v>
      </c>
      <c r="O278">
        <v>17.5</v>
      </c>
      <c r="P278" t="s">
        <v>77</v>
      </c>
      <c r="V278">
        <v>4</v>
      </c>
      <c r="W278">
        <v>96</v>
      </c>
      <c r="X278" t="s">
        <v>79</v>
      </c>
      <c r="Y278">
        <v>4</v>
      </c>
      <c r="Z278" t="s">
        <v>81</v>
      </c>
      <c r="AA278" t="s">
        <v>81</v>
      </c>
      <c r="AB278" t="s">
        <v>114</v>
      </c>
      <c r="AD278">
        <f t="shared" ref="AD278:AF293" si="30">AH278/1000</f>
        <v>42</v>
      </c>
      <c r="AE278">
        <f t="shared" si="30"/>
        <v>38</v>
      </c>
      <c r="AF278">
        <f t="shared" si="30"/>
        <v>46</v>
      </c>
      <c r="AG278" t="s">
        <v>199</v>
      </c>
      <c r="AH278">
        <v>42000</v>
      </c>
      <c r="AI278">
        <v>38000</v>
      </c>
      <c r="AJ278">
        <v>46000</v>
      </c>
      <c r="AK278" t="s">
        <v>122</v>
      </c>
      <c r="AL278">
        <v>50</v>
      </c>
      <c r="AM278" t="str">
        <f t="shared" ref="AM278:AM305" si="31">IF(ISBLANK(AL278),"",IF(AL278&gt;=75,"Severe",IF(AL278&gt;=25,"Significant",IF(AL278&gt;=1,"Some", IF(AL278=0,"None")))))</f>
        <v>Significant</v>
      </c>
      <c r="AN278" t="str">
        <f t="shared" ref="AN278:AN305" si="32">IF(ISBLANK(AL278),"",IF(AL278&gt;=75,"None",IF(AL278&gt;=25,"Low",IF(AL278&gt;=1,"Medium", IF(AL278=0,"High")))))</f>
        <v>Low</v>
      </c>
      <c r="AO278" t="str">
        <f>AM278</f>
        <v>Significant</v>
      </c>
      <c r="AP278" t="str">
        <f>AN278</f>
        <v>Low</v>
      </c>
      <c r="AQ278" t="s">
        <v>77</v>
      </c>
      <c r="AS278" t="s">
        <v>409</v>
      </c>
      <c r="AT278" t="s">
        <v>68</v>
      </c>
      <c r="AU278" t="s">
        <v>68</v>
      </c>
    </row>
    <row r="279" spans="1:47" ht="47.25">
      <c r="A279" t="s">
        <v>408</v>
      </c>
      <c r="B279">
        <v>1990</v>
      </c>
      <c r="C279" t="s">
        <v>71</v>
      </c>
      <c r="D279" s="3" t="s">
        <v>72</v>
      </c>
      <c r="E279">
        <v>7440666</v>
      </c>
      <c r="F279" t="s">
        <v>87</v>
      </c>
      <c r="G279" t="s">
        <v>87</v>
      </c>
      <c r="H279" t="s">
        <v>51</v>
      </c>
      <c r="I279" t="s">
        <v>52</v>
      </c>
      <c r="J279" s="3" t="s">
        <v>119</v>
      </c>
      <c r="K279" t="s">
        <v>75</v>
      </c>
      <c r="L279" t="s">
        <v>55</v>
      </c>
      <c r="O279">
        <v>5</v>
      </c>
      <c r="P279" t="s">
        <v>77</v>
      </c>
      <c r="V279">
        <v>4</v>
      </c>
      <c r="W279">
        <v>96</v>
      </c>
      <c r="X279" t="s">
        <v>79</v>
      </c>
      <c r="Y279">
        <v>4</v>
      </c>
      <c r="Z279" t="s">
        <v>81</v>
      </c>
      <c r="AA279" t="s">
        <v>81</v>
      </c>
      <c r="AB279" t="s">
        <v>114</v>
      </c>
      <c r="AD279">
        <f t="shared" si="30"/>
        <v>6</v>
      </c>
      <c r="AE279">
        <f t="shared" si="30"/>
        <v>5.2</v>
      </c>
      <c r="AF279">
        <f t="shared" si="30"/>
        <v>9</v>
      </c>
      <c r="AG279" t="s">
        <v>199</v>
      </c>
      <c r="AH279">
        <v>6000</v>
      </c>
      <c r="AI279">
        <v>5200</v>
      </c>
      <c r="AJ279">
        <v>9000</v>
      </c>
      <c r="AK279" t="s">
        <v>122</v>
      </c>
      <c r="AL279">
        <v>50</v>
      </c>
      <c r="AM279" t="str">
        <f t="shared" si="31"/>
        <v>Significant</v>
      </c>
      <c r="AN279" t="str">
        <f t="shared" si="32"/>
        <v>Low</v>
      </c>
      <c r="AQ279" t="s">
        <v>77</v>
      </c>
      <c r="AR279" s="4" t="s">
        <v>410</v>
      </c>
      <c r="AS279" t="s">
        <v>409</v>
      </c>
      <c r="AT279" t="s">
        <v>68</v>
      </c>
      <c r="AU279" t="s">
        <v>68</v>
      </c>
    </row>
    <row r="280" spans="1:47">
      <c r="A280" t="s">
        <v>408</v>
      </c>
      <c r="B280">
        <v>1990</v>
      </c>
      <c r="C280" t="s">
        <v>71</v>
      </c>
      <c r="D280" s="3" t="s">
        <v>72</v>
      </c>
      <c r="E280">
        <v>7440666</v>
      </c>
      <c r="F280" t="s">
        <v>87</v>
      </c>
      <c r="G280" t="s">
        <v>87</v>
      </c>
      <c r="H280" t="s">
        <v>51</v>
      </c>
      <c r="I280" t="s">
        <v>52</v>
      </c>
      <c r="J280" s="3" t="s">
        <v>119</v>
      </c>
      <c r="K280" t="s">
        <v>75</v>
      </c>
      <c r="L280" t="s">
        <v>55</v>
      </c>
      <c r="O280">
        <v>10</v>
      </c>
      <c r="P280" t="s">
        <v>77</v>
      </c>
      <c r="V280">
        <v>4</v>
      </c>
      <c r="W280">
        <v>96</v>
      </c>
      <c r="X280" t="s">
        <v>79</v>
      </c>
      <c r="Y280">
        <v>4</v>
      </c>
      <c r="Z280" t="s">
        <v>81</v>
      </c>
      <c r="AA280" t="s">
        <v>81</v>
      </c>
      <c r="AB280" t="s">
        <v>114</v>
      </c>
      <c r="AD280">
        <f t="shared" si="30"/>
        <v>16</v>
      </c>
      <c r="AE280">
        <f t="shared" si="30"/>
        <v>13</v>
      </c>
      <c r="AF280">
        <f t="shared" si="30"/>
        <v>19</v>
      </c>
      <c r="AG280" t="s">
        <v>199</v>
      </c>
      <c r="AH280">
        <v>16000</v>
      </c>
      <c r="AI280">
        <v>13000</v>
      </c>
      <c r="AJ280">
        <v>19000</v>
      </c>
      <c r="AK280" t="s">
        <v>122</v>
      </c>
      <c r="AL280">
        <v>50</v>
      </c>
      <c r="AM280" t="str">
        <f t="shared" si="31"/>
        <v>Significant</v>
      </c>
      <c r="AN280" t="str">
        <f t="shared" si="32"/>
        <v>Low</v>
      </c>
      <c r="AQ280" t="s">
        <v>77</v>
      </c>
      <c r="AS280" t="s">
        <v>409</v>
      </c>
      <c r="AT280" t="s">
        <v>68</v>
      </c>
      <c r="AU280" t="s">
        <v>68</v>
      </c>
    </row>
    <row r="281" spans="1:47">
      <c r="A281" t="s">
        <v>408</v>
      </c>
      <c r="B281">
        <v>1990</v>
      </c>
      <c r="C281" t="s">
        <v>71</v>
      </c>
      <c r="D281" s="3" t="s">
        <v>72</v>
      </c>
      <c r="E281">
        <v>7440666</v>
      </c>
      <c r="F281" t="s">
        <v>87</v>
      </c>
      <c r="G281" t="s">
        <v>87</v>
      </c>
      <c r="H281" t="s">
        <v>51</v>
      </c>
      <c r="I281" t="s">
        <v>52</v>
      </c>
      <c r="J281" s="3" t="s">
        <v>119</v>
      </c>
      <c r="K281" t="s">
        <v>75</v>
      </c>
      <c r="L281" t="s">
        <v>55</v>
      </c>
      <c r="O281">
        <v>30</v>
      </c>
      <c r="P281" t="s">
        <v>77</v>
      </c>
      <c r="V281">
        <v>4</v>
      </c>
      <c r="W281">
        <v>96</v>
      </c>
      <c r="X281" t="s">
        <v>79</v>
      </c>
      <c r="Y281">
        <v>4</v>
      </c>
      <c r="Z281" t="s">
        <v>81</v>
      </c>
      <c r="AA281" t="s">
        <v>81</v>
      </c>
      <c r="AB281" t="s">
        <v>114</v>
      </c>
      <c r="AD281">
        <f t="shared" si="30"/>
        <v>35</v>
      </c>
      <c r="AE281">
        <f t="shared" si="30"/>
        <v>30</v>
      </c>
      <c r="AF281">
        <f t="shared" si="30"/>
        <v>41</v>
      </c>
      <c r="AG281" t="s">
        <v>199</v>
      </c>
      <c r="AH281">
        <v>35000</v>
      </c>
      <c r="AI281">
        <v>30000</v>
      </c>
      <c r="AJ281">
        <v>41000</v>
      </c>
      <c r="AK281" t="s">
        <v>122</v>
      </c>
      <c r="AL281">
        <v>50</v>
      </c>
      <c r="AM281" t="str">
        <f t="shared" si="31"/>
        <v>Significant</v>
      </c>
      <c r="AN281" t="str">
        <f t="shared" si="32"/>
        <v>Low</v>
      </c>
      <c r="AQ281" t="s">
        <v>77</v>
      </c>
      <c r="AS281" t="s">
        <v>409</v>
      </c>
      <c r="AT281" t="s">
        <v>68</v>
      </c>
      <c r="AU281" t="s">
        <v>68</v>
      </c>
    </row>
    <row r="282" spans="1:47">
      <c r="A282" t="s">
        <v>408</v>
      </c>
      <c r="B282">
        <v>1990</v>
      </c>
      <c r="C282" t="s">
        <v>71</v>
      </c>
      <c r="D282" s="3" t="s">
        <v>72</v>
      </c>
      <c r="E282">
        <v>7440666</v>
      </c>
      <c r="F282" t="s">
        <v>87</v>
      </c>
      <c r="G282" t="s">
        <v>87</v>
      </c>
      <c r="H282" t="s">
        <v>51</v>
      </c>
      <c r="I282" t="s">
        <v>52</v>
      </c>
      <c r="J282" s="3" t="s">
        <v>119</v>
      </c>
      <c r="K282" t="s">
        <v>75</v>
      </c>
      <c r="L282" t="s">
        <v>55</v>
      </c>
      <c r="O282">
        <v>5</v>
      </c>
      <c r="P282" t="s">
        <v>77</v>
      </c>
      <c r="V282">
        <v>4</v>
      </c>
      <c r="W282">
        <v>96</v>
      </c>
      <c r="X282" t="s">
        <v>79</v>
      </c>
      <c r="Y282">
        <v>4</v>
      </c>
      <c r="Z282" t="s">
        <v>81</v>
      </c>
      <c r="AA282" t="s">
        <v>81</v>
      </c>
      <c r="AB282" t="s">
        <v>114</v>
      </c>
      <c r="AD282">
        <f t="shared" si="30"/>
        <v>12</v>
      </c>
      <c r="AE282">
        <f t="shared" si="30"/>
        <v>9</v>
      </c>
      <c r="AF282">
        <f t="shared" si="30"/>
        <v>17</v>
      </c>
      <c r="AG282" t="s">
        <v>199</v>
      </c>
      <c r="AH282">
        <v>12000</v>
      </c>
      <c r="AI282">
        <v>9000</v>
      </c>
      <c r="AJ282">
        <v>17000</v>
      </c>
      <c r="AK282" t="s">
        <v>122</v>
      </c>
      <c r="AL282">
        <v>50</v>
      </c>
      <c r="AM282" t="str">
        <f t="shared" si="31"/>
        <v>Significant</v>
      </c>
      <c r="AN282" t="str">
        <f t="shared" si="32"/>
        <v>Low</v>
      </c>
      <c r="AQ282" t="s">
        <v>77</v>
      </c>
      <c r="AS282" t="s">
        <v>411</v>
      </c>
      <c r="AT282" t="s">
        <v>68</v>
      </c>
      <c r="AU282" t="s">
        <v>68</v>
      </c>
    </row>
    <row r="283" spans="1:47">
      <c r="A283" t="s">
        <v>408</v>
      </c>
      <c r="B283">
        <v>1990</v>
      </c>
      <c r="C283" t="s">
        <v>71</v>
      </c>
      <c r="D283" s="3" t="s">
        <v>72</v>
      </c>
      <c r="E283">
        <v>7440666</v>
      </c>
      <c r="F283" t="s">
        <v>87</v>
      </c>
      <c r="G283" t="s">
        <v>87</v>
      </c>
      <c r="H283" t="s">
        <v>51</v>
      </c>
      <c r="I283" t="s">
        <v>52</v>
      </c>
      <c r="J283" s="3" t="s">
        <v>119</v>
      </c>
      <c r="K283" t="s">
        <v>75</v>
      </c>
      <c r="L283" t="s">
        <v>55</v>
      </c>
      <c r="O283">
        <v>10</v>
      </c>
      <c r="P283" t="s">
        <v>77</v>
      </c>
      <c r="V283">
        <v>4</v>
      </c>
      <c r="W283">
        <v>96</v>
      </c>
      <c r="X283" t="s">
        <v>79</v>
      </c>
      <c r="Y283">
        <v>4</v>
      </c>
      <c r="Z283" t="s">
        <v>81</v>
      </c>
      <c r="AA283" t="s">
        <v>81</v>
      </c>
      <c r="AB283" t="s">
        <v>114</v>
      </c>
      <c r="AD283">
        <f t="shared" si="30"/>
        <v>18</v>
      </c>
      <c r="AE283">
        <f t="shared" si="30"/>
        <v>15</v>
      </c>
      <c r="AF283">
        <f t="shared" si="30"/>
        <v>22</v>
      </c>
      <c r="AG283" t="s">
        <v>199</v>
      </c>
      <c r="AH283">
        <v>18000</v>
      </c>
      <c r="AI283">
        <v>15000</v>
      </c>
      <c r="AJ283">
        <v>22000</v>
      </c>
      <c r="AK283" t="s">
        <v>122</v>
      </c>
      <c r="AL283">
        <v>50</v>
      </c>
      <c r="AM283" t="str">
        <f t="shared" si="31"/>
        <v>Significant</v>
      </c>
      <c r="AN283" t="str">
        <f t="shared" si="32"/>
        <v>Low</v>
      </c>
      <c r="AQ283" t="s">
        <v>77</v>
      </c>
      <c r="AS283" t="s">
        <v>411</v>
      </c>
      <c r="AT283" t="s">
        <v>68</v>
      </c>
      <c r="AU283" t="s">
        <v>68</v>
      </c>
    </row>
    <row r="284" spans="1:47">
      <c r="A284" t="s">
        <v>408</v>
      </c>
      <c r="B284">
        <v>1990</v>
      </c>
      <c r="C284" t="s">
        <v>71</v>
      </c>
      <c r="D284" s="3" t="s">
        <v>72</v>
      </c>
      <c r="E284">
        <v>7440666</v>
      </c>
      <c r="F284" t="s">
        <v>87</v>
      </c>
      <c r="G284" t="s">
        <v>87</v>
      </c>
      <c r="H284" t="s">
        <v>51</v>
      </c>
      <c r="I284" t="s">
        <v>52</v>
      </c>
      <c r="J284" s="3" t="s">
        <v>119</v>
      </c>
      <c r="K284" t="s">
        <v>75</v>
      </c>
      <c r="L284" t="s">
        <v>55</v>
      </c>
      <c r="O284">
        <v>17.5</v>
      </c>
      <c r="P284" t="s">
        <v>77</v>
      </c>
      <c r="V284">
        <v>4</v>
      </c>
      <c r="W284">
        <v>96</v>
      </c>
      <c r="X284" t="s">
        <v>79</v>
      </c>
      <c r="Y284">
        <v>4</v>
      </c>
      <c r="Z284" t="s">
        <v>81</v>
      </c>
      <c r="AA284" t="s">
        <v>81</v>
      </c>
      <c r="AB284" t="s">
        <v>114</v>
      </c>
      <c r="AD284">
        <f t="shared" si="30"/>
        <v>38</v>
      </c>
      <c r="AE284">
        <f t="shared" si="30"/>
        <v>35</v>
      </c>
      <c r="AF284">
        <f t="shared" si="30"/>
        <v>41</v>
      </c>
      <c r="AG284" t="s">
        <v>199</v>
      </c>
      <c r="AH284">
        <v>38000</v>
      </c>
      <c r="AI284">
        <v>35000</v>
      </c>
      <c r="AJ284">
        <v>41000</v>
      </c>
      <c r="AK284" t="s">
        <v>122</v>
      </c>
      <c r="AL284">
        <v>50</v>
      </c>
      <c r="AM284" t="str">
        <f t="shared" si="31"/>
        <v>Significant</v>
      </c>
      <c r="AN284" t="str">
        <f t="shared" si="32"/>
        <v>Low</v>
      </c>
      <c r="AQ284" t="s">
        <v>77</v>
      </c>
      <c r="AS284" t="s">
        <v>411</v>
      </c>
      <c r="AT284" t="s">
        <v>68</v>
      </c>
      <c r="AU284" t="s">
        <v>68</v>
      </c>
    </row>
    <row r="285" spans="1:47">
      <c r="A285" t="s">
        <v>408</v>
      </c>
      <c r="B285">
        <v>1990</v>
      </c>
      <c r="C285" t="s">
        <v>71</v>
      </c>
      <c r="D285" s="3" t="s">
        <v>72</v>
      </c>
      <c r="E285">
        <v>7440666</v>
      </c>
      <c r="F285" t="s">
        <v>87</v>
      </c>
      <c r="G285" t="s">
        <v>87</v>
      </c>
      <c r="H285" t="s">
        <v>51</v>
      </c>
      <c r="I285" t="s">
        <v>52</v>
      </c>
      <c r="J285" s="3" t="s">
        <v>119</v>
      </c>
      <c r="K285" t="s">
        <v>75</v>
      </c>
      <c r="L285" t="s">
        <v>55</v>
      </c>
      <c r="O285">
        <v>30</v>
      </c>
      <c r="P285" t="s">
        <v>77</v>
      </c>
      <c r="V285">
        <v>4</v>
      </c>
      <c r="W285">
        <v>96</v>
      </c>
      <c r="X285" t="s">
        <v>79</v>
      </c>
      <c r="Y285">
        <v>4</v>
      </c>
      <c r="Z285" t="s">
        <v>81</v>
      </c>
      <c r="AA285" t="s">
        <v>81</v>
      </c>
      <c r="AB285" t="s">
        <v>114</v>
      </c>
      <c r="AD285">
        <f t="shared" si="30"/>
        <v>30</v>
      </c>
      <c r="AE285">
        <f t="shared" si="30"/>
        <v>24</v>
      </c>
      <c r="AF285">
        <f t="shared" si="30"/>
        <v>38</v>
      </c>
      <c r="AG285" t="s">
        <v>199</v>
      </c>
      <c r="AH285">
        <v>30000</v>
      </c>
      <c r="AI285">
        <v>24000</v>
      </c>
      <c r="AJ285">
        <v>38000</v>
      </c>
      <c r="AK285" t="s">
        <v>122</v>
      </c>
      <c r="AL285">
        <v>50</v>
      </c>
      <c r="AM285" t="str">
        <f t="shared" si="31"/>
        <v>Significant</v>
      </c>
      <c r="AN285" t="str">
        <f t="shared" si="32"/>
        <v>Low</v>
      </c>
      <c r="AQ285" t="s">
        <v>77</v>
      </c>
      <c r="AS285" t="s">
        <v>411</v>
      </c>
      <c r="AT285" t="s">
        <v>68</v>
      </c>
      <c r="AU285" t="s">
        <v>68</v>
      </c>
    </row>
    <row r="286" spans="1:47">
      <c r="A286" t="s">
        <v>408</v>
      </c>
      <c r="B286">
        <v>1990</v>
      </c>
      <c r="C286" t="s">
        <v>71</v>
      </c>
      <c r="D286" s="3" t="s">
        <v>72</v>
      </c>
      <c r="E286">
        <v>7440666</v>
      </c>
      <c r="F286" t="s">
        <v>87</v>
      </c>
      <c r="G286" t="s">
        <v>87</v>
      </c>
      <c r="H286" t="s">
        <v>51</v>
      </c>
      <c r="I286" t="s">
        <v>52</v>
      </c>
      <c r="J286" s="3" t="s">
        <v>119</v>
      </c>
      <c r="K286" t="s">
        <v>75</v>
      </c>
      <c r="L286" t="s">
        <v>55</v>
      </c>
      <c r="M286">
        <v>12</v>
      </c>
      <c r="O286">
        <v>10</v>
      </c>
      <c r="P286" t="s">
        <v>77</v>
      </c>
      <c r="R286">
        <v>40</v>
      </c>
      <c r="S286" t="s">
        <v>217</v>
      </c>
      <c r="T286">
        <v>40000</v>
      </c>
      <c r="U286" t="s">
        <v>122</v>
      </c>
      <c r="V286">
        <v>3.1666666666666665</v>
      </c>
      <c r="W286">
        <v>76</v>
      </c>
      <c r="X286" t="s">
        <v>79</v>
      </c>
      <c r="Y286">
        <f>W286/24</f>
        <v>3.1666666666666665</v>
      </c>
      <c r="Z286" t="s">
        <v>81</v>
      </c>
      <c r="AA286" t="s">
        <v>81</v>
      </c>
      <c r="AB286" t="s">
        <v>85</v>
      </c>
      <c r="AD286">
        <f t="shared" si="30"/>
        <v>40</v>
      </c>
      <c r="AG286" t="s">
        <v>217</v>
      </c>
      <c r="AH286">
        <v>40000</v>
      </c>
      <c r="AK286" t="s">
        <v>122</v>
      </c>
      <c r="AL286">
        <v>50</v>
      </c>
      <c r="AM286" t="str">
        <f t="shared" si="31"/>
        <v>Significant</v>
      </c>
      <c r="AN286" t="str">
        <f t="shared" si="32"/>
        <v>Low</v>
      </c>
      <c r="AQ286" t="s">
        <v>77</v>
      </c>
      <c r="AT286" t="s">
        <v>68</v>
      </c>
      <c r="AU286" t="s">
        <v>68</v>
      </c>
    </row>
    <row r="287" spans="1:47">
      <c r="A287" t="s">
        <v>408</v>
      </c>
      <c r="B287">
        <v>1990</v>
      </c>
      <c r="C287" t="s">
        <v>71</v>
      </c>
      <c r="D287" s="3" t="s">
        <v>72</v>
      </c>
      <c r="E287">
        <v>7440666</v>
      </c>
      <c r="F287" t="s">
        <v>87</v>
      </c>
      <c r="G287" t="s">
        <v>87</v>
      </c>
      <c r="H287" t="s">
        <v>51</v>
      </c>
      <c r="I287" t="s">
        <v>52</v>
      </c>
      <c r="J287" s="3" t="s">
        <v>119</v>
      </c>
      <c r="K287" t="s">
        <v>75</v>
      </c>
      <c r="L287" t="s">
        <v>55</v>
      </c>
      <c r="M287">
        <v>12</v>
      </c>
      <c r="O287">
        <v>5</v>
      </c>
      <c r="P287" t="s">
        <v>77</v>
      </c>
      <c r="R287">
        <v>40</v>
      </c>
      <c r="S287" t="s">
        <v>217</v>
      </c>
      <c r="T287">
        <v>40000</v>
      </c>
      <c r="U287" t="s">
        <v>122</v>
      </c>
      <c r="V287">
        <v>2.5</v>
      </c>
      <c r="W287">
        <v>60</v>
      </c>
      <c r="X287" t="s">
        <v>79</v>
      </c>
      <c r="Y287">
        <f>W287/24</f>
        <v>2.5</v>
      </c>
      <c r="Z287" t="s">
        <v>81</v>
      </c>
      <c r="AA287" t="s">
        <v>81</v>
      </c>
      <c r="AB287" t="s">
        <v>85</v>
      </c>
      <c r="AD287">
        <f t="shared" si="30"/>
        <v>40</v>
      </c>
      <c r="AG287" t="s">
        <v>217</v>
      </c>
      <c r="AH287">
        <v>40000</v>
      </c>
      <c r="AK287" t="s">
        <v>122</v>
      </c>
      <c r="AL287">
        <v>50</v>
      </c>
      <c r="AM287" t="str">
        <f t="shared" si="31"/>
        <v>Significant</v>
      </c>
      <c r="AN287" t="str">
        <f t="shared" si="32"/>
        <v>Low</v>
      </c>
      <c r="AQ287" t="s">
        <v>77</v>
      </c>
      <c r="AT287" t="s">
        <v>68</v>
      </c>
      <c r="AU287" t="s">
        <v>68</v>
      </c>
    </row>
    <row r="288" spans="1:47">
      <c r="A288" t="s">
        <v>408</v>
      </c>
      <c r="B288">
        <v>1990</v>
      </c>
      <c r="C288" t="s">
        <v>71</v>
      </c>
      <c r="D288" s="3" t="s">
        <v>72</v>
      </c>
      <c r="E288">
        <v>7440666</v>
      </c>
      <c r="F288" t="s">
        <v>87</v>
      </c>
      <c r="G288" t="s">
        <v>87</v>
      </c>
      <c r="H288" t="s">
        <v>51</v>
      </c>
      <c r="I288" t="s">
        <v>52</v>
      </c>
      <c r="J288" s="3" t="s">
        <v>119</v>
      </c>
      <c r="K288" t="s">
        <v>75</v>
      </c>
      <c r="L288" t="s">
        <v>55</v>
      </c>
      <c r="M288">
        <v>12</v>
      </c>
      <c r="O288">
        <v>30</v>
      </c>
      <c r="P288" t="s">
        <v>77</v>
      </c>
      <c r="R288">
        <v>40</v>
      </c>
      <c r="S288" t="s">
        <v>217</v>
      </c>
      <c r="T288">
        <v>40000</v>
      </c>
      <c r="U288" t="s">
        <v>122</v>
      </c>
      <c r="V288">
        <v>3.75</v>
      </c>
      <c r="W288">
        <v>90</v>
      </c>
      <c r="X288" t="s">
        <v>79</v>
      </c>
      <c r="Y288">
        <f>W288/24</f>
        <v>3.75</v>
      </c>
      <c r="Z288" t="s">
        <v>81</v>
      </c>
      <c r="AA288" t="s">
        <v>81</v>
      </c>
      <c r="AB288" t="s">
        <v>85</v>
      </c>
      <c r="AD288">
        <f t="shared" si="30"/>
        <v>40</v>
      </c>
      <c r="AG288" t="s">
        <v>217</v>
      </c>
      <c r="AH288">
        <v>40000</v>
      </c>
      <c r="AK288" t="s">
        <v>122</v>
      </c>
      <c r="AL288">
        <v>50</v>
      </c>
      <c r="AM288" t="str">
        <f t="shared" si="31"/>
        <v>Significant</v>
      </c>
      <c r="AN288" t="str">
        <f t="shared" si="32"/>
        <v>Low</v>
      </c>
      <c r="AQ288" t="s">
        <v>77</v>
      </c>
      <c r="AT288" t="s">
        <v>68</v>
      </c>
      <c r="AU288" t="s">
        <v>68</v>
      </c>
    </row>
    <row r="289" spans="1:94">
      <c r="A289" t="s">
        <v>408</v>
      </c>
      <c r="B289">
        <v>1990</v>
      </c>
      <c r="C289" t="s">
        <v>71</v>
      </c>
      <c r="D289" s="3" t="s">
        <v>72</v>
      </c>
      <c r="E289">
        <v>7440666</v>
      </c>
      <c r="F289" t="s">
        <v>87</v>
      </c>
      <c r="G289" t="s">
        <v>87</v>
      </c>
      <c r="H289" t="s">
        <v>51</v>
      </c>
      <c r="I289" t="s">
        <v>52</v>
      </c>
      <c r="J289" s="3" t="s">
        <v>119</v>
      </c>
      <c r="K289" t="s">
        <v>75</v>
      </c>
      <c r="L289" t="s">
        <v>55</v>
      </c>
      <c r="M289">
        <v>12</v>
      </c>
      <c r="O289">
        <v>17.5</v>
      </c>
      <c r="P289" t="s">
        <v>77</v>
      </c>
      <c r="R289">
        <v>40</v>
      </c>
      <c r="S289" t="s">
        <v>217</v>
      </c>
      <c r="T289">
        <v>40000</v>
      </c>
      <c r="U289" t="s">
        <v>122</v>
      </c>
      <c r="V289">
        <v>4.166666666666667</v>
      </c>
      <c r="W289">
        <v>100</v>
      </c>
      <c r="X289" t="s">
        <v>79</v>
      </c>
      <c r="Y289">
        <f>W289/24</f>
        <v>4.166666666666667</v>
      </c>
      <c r="Z289" t="s">
        <v>81</v>
      </c>
      <c r="AA289" t="s">
        <v>81</v>
      </c>
      <c r="AB289" t="s">
        <v>85</v>
      </c>
      <c r="AD289">
        <f t="shared" si="30"/>
        <v>40</v>
      </c>
      <c r="AG289" t="s">
        <v>217</v>
      </c>
      <c r="AH289">
        <v>40000</v>
      </c>
      <c r="AK289" t="s">
        <v>122</v>
      </c>
      <c r="AL289">
        <v>50</v>
      </c>
      <c r="AM289" t="str">
        <f t="shared" si="31"/>
        <v>Significant</v>
      </c>
      <c r="AN289" t="str">
        <f t="shared" si="32"/>
        <v>Low</v>
      </c>
      <c r="AQ289" t="s">
        <v>77</v>
      </c>
      <c r="AT289" t="s">
        <v>68</v>
      </c>
      <c r="AU289" t="s">
        <v>68</v>
      </c>
    </row>
    <row r="290" spans="1:94">
      <c r="A290" t="s">
        <v>408</v>
      </c>
      <c r="B290">
        <v>1990</v>
      </c>
      <c r="C290" t="s">
        <v>71</v>
      </c>
      <c r="D290" s="3" t="s">
        <v>72</v>
      </c>
      <c r="E290">
        <v>7440666</v>
      </c>
      <c r="F290" t="s">
        <v>87</v>
      </c>
      <c r="G290" t="s">
        <v>87</v>
      </c>
      <c r="H290" t="s">
        <v>51</v>
      </c>
      <c r="I290" t="s">
        <v>52</v>
      </c>
      <c r="J290" s="3" t="s">
        <v>119</v>
      </c>
      <c r="K290" t="s">
        <v>75</v>
      </c>
      <c r="L290" t="s">
        <v>55</v>
      </c>
      <c r="M290">
        <v>12</v>
      </c>
      <c r="O290">
        <v>25</v>
      </c>
      <c r="P290" t="s">
        <v>77</v>
      </c>
      <c r="R290">
        <v>40</v>
      </c>
      <c r="S290" t="s">
        <v>217</v>
      </c>
      <c r="T290">
        <v>40000</v>
      </c>
      <c r="U290" t="s">
        <v>122</v>
      </c>
      <c r="V290">
        <v>3.5833333333333335</v>
      </c>
      <c r="W290">
        <v>86</v>
      </c>
      <c r="X290" t="s">
        <v>79</v>
      </c>
      <c r="Y290">
        <f>W290/24</f>
        <v>3.5833333333333335</v>
      </c>
      <c r="Z290" t="s">
        <v>81</v>
      </c>
      <c r="AA290" t="s">
        <v>81</v>
      </c>
      <c r="AB290" t="s">
        <v>85</v>
      </c>
      <c r="AD290">
        <f t="shared" si="30"/>
        <v>40</v>
      </c>
      <c r="AG290" t="s">
        <v>217</v>
      </c>
      <c r="AH290">
        <v>40000</v>
      </c>
      <c r="AK290" t="s">
        <v>122</v>
      </c>
      <c r="AL290">
        <v>50</v>
      </c>
      <c r="AM290" t="str">
        <f t="shared" si="31"/>
        <v>Significant</v>
      </c>
      <c r="AN290" t="str">
        <f t="shared" si="32"/>
        <v>Low</v>
      </c>
      <c r="AQ290" t="s">
        <v>77</v>
      </c>
      <c r="AT290" t="s">
        <v>68</v>
      </c>
      <c r="AU290" t="s">
        <v>68</v>
      </c>
    </row>
    <row r="291" spans="1:94">
      <c r="A291" t="s">
        <v>408</v>
      </c>
      <c r="B291">
        <v>1990</v>
      </c>
      <c r="C291" t="s">
        <v>71</v>
      </c>
      <c r="D291" s="3" t="s">
        <v>72</v>
      </c>
      <c r="E291">
        <v>7440666</v>
      </c>
      <c r="F291" t="s">
        <v>87</v>
      </c>
      <c r="G291" t="s">
        <v>87</v>
      </c>
      <c r="H291" t="s">
        <v>51</v>
      </c>
      <c r="I291" t="s">
        <v>52</v>
      </c>
      <c r="J291" s="3" t="s">
        <v>119</v>
      </c>
      <c r="K291" t="s">
        <v>75</v>
      </c>
      <c r="L291" t="s">
        <v>55</v>
      </c>
      <c r="M291">
        <v>6</v>
      </c>
      <c r="O291">
        <v>17.5</v>
      </c>
      <c r="P291" t="s">
        <v>77</v>
      </c>
      <c r="V291">
        <v>4</v>
      </c>
      <c r="W291">
        <v>96</v>
      </c>
      <c r="X291" t="s">
        <v>79</v>
      </c>
      <c r="Y291">
        <v>4</v>
      </c>
      <c r="Z291" t="s">
        <v>81</v>
      </c>
      <c r="AA291" t="s">
        <v>81</v>
      </c>
      <c r="AB291" t="s">
        <v>114</v>
      </c>
      <c r="AD291">
        <f t="shared" si="30"/>
        <v>40</v>
      </c>
      <c r="AE291">
        <f t="shared" si="30"/>
        <v>30</v>
      </c>
      <c r="AF291">
        <f t="shared" si="30"/>
        <v>53</v>
      </c>
      <c r="AG291" t="s">
        <v>199</v>
      </c>
      <c r="AH291">
        <v>40000</v>
      </c>
      <c r="AI291">
        <v>30000</v>
      </c>
      <c r="AJ291">
        <v>53000</v>
      </c>
      <c r="AK291" t="s">
        <v>122</v>
      </c>
      <c r="AL291">
        <v>50</v>
      </c>
      <c r="AM291" t="str">
        <f t="shared" si="31"/>
        <v>Significant</v>
      </c>
      <c r="AN291" t="str">
        <f t="shared" si="32"/>
        <v>Low</v>
      </c>
      <c r="AQ291" t="s">
        <v>77</v>
      </c>
      <c r="AT291" t="s">
        <v>68</v>
      </c>
      <c r="AU291" t="s">
        <v>68</v>
      </c>
    </row>
    <row r="292" spans="1:94">
      <c r="A292" t="s">
        <v>408</v>
      </c>
      <c r="B292">
        <v>1990</v>
      </c>
      <c r="C292" t="s">
        <v>71</v>
      </c>
      <c r="D292" s="3" t="s">
        <v>72</v>
      </c>
      <c r="E292">
        <v>7440666</v>
      </c>
      <c r="F292" t="s">
        <v>87</v>
      </c>
      <c r="G292" t="s">
        <v>87</v>
      </c>
      <c r="H292" t="s">
        <v>51</v>
      </c>
      <c r="I292" t="s">
        <v>52</v>
      </c>
      <c r="J292" s="3" t="s">
        <v>119</v>
      </c>
      <c r="K292" t="s">
        <v>75</v>
      </c>
      <c r="L292" t="s">
        <v>55</v>
      </c>
      <c r="M292">
        <v>12</v>
      </c>
      <c r="O292">
        <v>17.5</v>
      </c>
      <c r="P292" t="s">
        <v>77</v>
      </c>
      <c r="V292">
        <v>4</v>
      </c>
      <c r="W292">
        <v>96</v>
      </c>
      <c r="X292" t="s">
        <v>79</v>
      </c>
      <c r="Y292">
        <v>4</v>
      </c>
      <c r="Z292" t="s">
        <v>81</v>
      </c>
      <c r="AA292" t="s">
        <v>81</v>
      </c>
      <c r="AB292" t="s">
        <v>114</v>
      </c>
      <c r="AD292">
        <f t="shared" si="30"/>
        <v>32</v>
      </c>
      <c r="AE292">
        <f t="shared" si="30"/>
        <v>26</v>
      </c>
      <c r="AF292">
        <f t="shared" si="30"/>
        <v>40</v>
      </c>
      <c r="AG292" t="s">
        <v>199</v>
      </c>
      <c r="AH292">
        <v>32000</v>
      </c>
      <c r="AI292">
        <v>26000</v>
      </c>
      <c r="AJ292">
        <v>40000</v>
      </c>
      <c r="AK292" t="s">
        <v>122</v>
      </c>
      <c r="AL292">
        <v>50</v>
      </c>
      <c r="AM292" t="str">
        <f t="shared" si="31"/>
        <v>Significant</v>
      </c>
      <c r="AN292" t="str">
        <f t="shared" si="32"/>
        <v>Low</v>
      </c>
      <c r="AQ292" t="s">
        <v>77</v>
      </c>
      <c r="AT292" t="s">
        <v>68</v>
      </c>
      <c r="AU292" t="s">
        <v>68</v>
      </c>
    </row>
    <row r="293" spans="1:94">
      <c r="A293" t="s">
        <v>408</v>
      </c>
      <c r="B293">
        <v>1990</v>
      </c>
      <c r="C293" t="s">
        <v>71</v>
      </c>
      <c r="D293" s="3" t="s">
        <v>72</v>
      </c>
      <c r="E293">
        <v>7440666</v>
      </c>
      <c r="F293" t="s">
        <v>87</v>
      </c>
      <c r="G293" t="s">
        <v>87</v>
      </c>
      <c r="H293" t="s">
        <v>51</v>
      </c>
      <c r="I293" t="s">
        <v>52</v>
      </c>
      <c r="J293" s="3" t="s">
        <v>119</v>
      </c>
      <c r="K293" t="s">
        <v>75</v>
      </c>
      <c r="L293" t="s">
        <v>55</v>
      </c>
      <c r="M293">
        <v>20</v>
      </c>
      <c r="O293">
        <v>17.5</v>
      </c>
      <c r="P293" t="s">
        <v>77</v>
      </c>
      <c r="V293">
        <v>4</v>
      </c>
      <c r="W293">
        <v>96</v>
      </c>
      <c r="X293" t="s">
        <v>79</v>
      </c>
      <c r="Y293">
        <v>4</v>
      </c>
      <c r="Z293" t="s">
        <v>81</v>
      </c>
      <c r="AA293" t="s">
        <v>81</v>
      </c>
      <c r="AB293" t="s">
        <v>114</v>
      </c>
      <c r="AD293">
        <f t="shared" si="30"/>
        <v>9</v>
      </c>
      <c r="AE293">
        <f t="shared" si="30"/>
        <v>6</v>
      </c>
      <c r="AF293">
        <f t="shared" si="30"/>
        <v>15</v>
      </c>
      <c r="AG293" t="s">
        <v>199</v>
      </c>
      <c r="AH293">
        <v>9000</v>
      </c>
      <c r="AI293">
        <v>6000</v>
      </c>
      <c r="AJ293">
        <v>15000</v>
      </c>
      <c r="AK293" t="s">
        <v>122</v>
      </c>
      <c r="AL293">
        <v>50</v>
      </c>
      <c r="AM293" t="str">
        <f t="shared" si="31"/>
        <v>Significant</v>
      </c>
      <c r="AN293" t="str">
        <f t="shared" si="32"/>
        <v>Low</v>
      </c>
      <c r="AQ293" t="s">
        <v>77</v>
      </c>
      <c r="AT293" t="s">
        <v>68</v>
      </c>
      <c r="AU293" t="s">
        <v>68</v>
      </c>
    </row>
    <row r="294" spans="1:94">
      <c r="A294" t="s">
        <v>412</v>
      </c>
      <c r="B294" t="s">
        <v>413</v>
      </c>
      <c r="C294" t="s">
        <v>71</v>
      </c>
      <c r="D294" s="3" t="s">
        <v>72</v>
      </c>
      <c r="E294">
        <v>7447394</v>
      </c>
      <c r="F294" t="s">
        <v>73</v>
      </c>
      <c r="G294" t="s">
        <v>123</v>
      </c>
      <c r="H294" t="s">
        <v>51</v>
      </c>
      <c r="I294" t="s">
        <v>52</v>
      </c>
      <c r="J294" s="3" t="s">
        <v>119</v>
      </c>
      <c r="K294" t="s">
        <v>414</v>
      </c>
      <c r="L294" t="s">
        <v>55</v>
      </c>
      <c r="M294">
        <v>12</v>
      </c>
      <c r="O294">
        <v>5</v>
      </c>
      <c r="P294" t="s">
        <v>77</v>
      </c>
      <c r="Q294">
        <v>1</v>
      </c>
      <c r="R294">
        <v>0.5</v>
      </c>
      <c r="S294" t="s">
        <v>217</v>
      </c>
      <c r="T294">
        <v>500</v>
      </c>
      <c r="U294" t="s">
        <v>122</v>
      </c>
      <c r="V294">
        <f t="shared" ref="V294:V305" si="33">W294/24</f>
        <v>1.8333333333333333</v>
      </c>
      <c r="W294">
        <v>44</v>
      </c>
      <c r="X294" t="s">
        <v>79</v>
      </c>
      <c r="Y294">
        <f t="shared" ref="Y294:Y305" si="34">W294/24</f>
        <v>1.8333333333333333</v>
      </c>
      <c r="Z294" t="s">
        <v>81</v>
      </c>
      <c r="AA294" t="s">
        <v>81</v>
      </c>
      <c r="AB294" t="s">
        <v>85</v>
      </c>
      <c r="AD294">
        <v>0.5</v>
      </c>
      <c r="AG294" t="s">
        <v>217</v>
      </c>
      <c r="AH294">
        <f t="shared" ref="AH294:AH305" si="35">AD294*1000</f>
        <v>500</v>
      </c>
      <c r="AK294" t="s">
        <v>122</v>
      </c>
      <c r="AL294">
        <v>50</v>
      </c>
      <c r="AM294" t="str">
        <f t="shared" si="31"/>
        <v>Significant</v>
      </c>
      <c r="AN294" t="str">
        <f t="shared" si="32"/>
        <v>Low</v>
      </c>
      <c r="AO294" t="str">
        <f>AM294</f>
        <v>Significant</v>
      </c>
      <c r="AP294" t="str">
        <f>AN294</f>
        <v>Low</v>
      </c>
      <c r="AQ294" t="s">
        <v>77</v>
      </c>
      <c r="AT294" t="s">
        <v>68</v>
      </c>
      <c r="AU294" t="s">
        <v>68</v>
      </c>
    </row>
    <row r="295" spans="1:94">
      <c r="A295" t="s">
        <v>412</v>
      </c>
      <c r="B295" t="s">
        <v>413</v>
      </c>
      <c r="C295" t="s">
        <v>71</v>
      </c>
      <c r="D295" s="3" t="s">
        <v>72</v>
      </c>
      <c r="E295">
        <v>7447394</v>
      </c>
      <c r="F295" t="s">
        <v>73</v>
      </c>
      <c r="G295" t="s">
        <v>123</v>
      </c>
      <c r="H295" t="s">
        <v>51</v>
      </c>
      <c r="I295" t="s">
        <v>52</v>
      </c>
      <c r="J295" s="3" t="s">
        <v>119</v>
      </c>
      <c r="K295" t="s">
        <v>414</v>
      </c>
      <c r="L295" t="s">
        <v>55</v>
      </c>
      <c r="M295">
        <v>12</v>
      </c>
      <c r="O295">
        <v>17.5</v>
      </c>
      <c r="P295" t="s">
        <v>77</v>
      </c>
      <c r="Q295">
        <v>1</v>
      </c>
      <c r="R295">
        <v>0.5</v>
      </c>
      <c r="S295" t="s">
        <v>217</v>
      </c>
      <c r="T295">
        <v>500</v>
      </c>
      <c r="U295" t="s">
        <v>122</v>
      </c>
      <c r="V295">
        <f t="shared" si="33"/>
        <v>3.4166666666666665</v>
      </c>
      <c r="W295">
        <v>82</v>
      </c>
      <c r="X295" t="s">
        <v>79</v>
      </c>
      <c r="Y295">
        <f t="shared" si="34"/>
        <v>3.4166666666666665</v>
      </c>
      <c r="Z295" t="s">
        <v>81</v>
      </c>
      <c r="AA295" t="s">
        <v>81</v>
      </c>
      <c r="AB295" t="s">
        <v>85</v>
      </c>
      <c r="AD295">
        <v>0.5</v>
      </c>
      <c r="AG295" t="s">
        <v>217</v>
      </c>
      <c r="AH295">
        <f t="shared" si="35"/>
        <v>500</v>
      </c>
      <c r="AK295" t="s">
        <v>122</v>
      </c>
      <c r="AL295">
        <v>50</v>
      </c>
      <c r="AM295" t="str">
        <f t="shared" si="31"/>
        <v>Significant</v>
      </c>
      <c r="AN295" t="str">
        <f t="shared" si="32"/>
        <v>Low</v>
      </c>
      <c r="AP295" t="str">
        <f t="shared" ref="AP295:AP305" si="36">AN295</f>
        <v>Low</v>
      </c>
      <c r="AQ295" t="s">
        <v>77</v>
      </c>
      <c r="AT295" t="s">
        <v>68</v>
      </c>
      <c r="AU295" t="s">
        <v>68</v>
      </c>
    </row>
    <row r="296" spans="1:94">
      <c r="A296" t="s">
        <v>412</v>
      </c>
      <c r="B296" t="s">
        <v>413</v>
      </c>
      <c r="C296" t="s">
        <v>71</v>
      </c>
      <c r="D296" s="3" t="s">
        <v>72</v>
      </c>
      <c r="E296">
        <v>7447394</v>
      </c>
      <c r="F296" t="s">
        <v>73</v>
      </c>
      <c r="G296" t="s">
        <v>123</v>
      </c>
      <c r="H296" t="s">
        <v>51</v>
      </c>
      <c r="I296" t="s">
        <v>52</v>
      </c>
      <c r="J296" s="3" t="s">
        <v>119</v>
      </c>
      <c r="K296" t="s">
        <v>414</v>
      </c>
      <c r="L296" t="s">
        <v>55</v>
      </c>
      <c r="M296">
        <v>12</v>
      </c>
      <c r="O296">
        <v>30</v>
      </c>
      <c r="P296" t="s">
        <v>77</v>
      </c>
      <c r="Q296">
        <v>1</v>
      </c>
      <c r="R296">
        <v>0.5</v>
      </c>
      <c r="S296" t="s">
        <v>217</v>
      </c>
      <c r="T296">
        <v>500</v>
      </c>
      <c r="U296" t="s">
        <v>122</v>
      </c>
      <c r="V296">
        <f t="shared" si="33"/>
        <v>2.75</v>
      </c>
      <c r="W296">
        <v>66</v>
      </c>
      <c r="X296" t="s">
        <v>79</v>
      </c>
      <c r="Y296">
        <f t="shared" si="34"/>
        <v>2.75</v>
      </c>
      <c r="Z296" t="s">
        <v>81</v>
      </c>
      <c r="AA296" t="s">
        <v>81</v>
      </c>
      <c r="AB296" t="s">
        <v>85</v>
      </c>
      <c r="AD296">
        <v>0.5</v>
      </c>
      <c r="AG296" t="s">
        <v>217</v>
      </c>
      <c r="AH296">
        <f t="shared" si="35"/>
        <v>500</v>
      </c>
      <c r="AK296" t="s">
        <v>122</v>
      </c>
      <c r="AL296">
        <v>50</v>
      </c>
      <c r="AM296" t="str">
        <f t="shared" si="31"/>
        <v>Significant</v>
      </c>
      <c r="AN296" t="str">
        <f t="shared" si="32"/>
        <v>Low</v>
      </c>
      <c r="AP296" t="str">
        <f t="shared" si="36"/>
        <v>Low</v>
      </c>
      <c r="AQ296" t="s">
        <v>77</v>
      </c>
      <c r="AT296" t="s">
        <v>68</v>
      </c>
      <c r="AU296" t="s">
        <v>68</v>
      </c>
    </row>
    <row r="297" spans="1:94">
      <c r="A297" t="s">
        <v>412</v>
      </c>
      <c r="B297" t="s">
        <v>413</v>
      </c>
      <c r="C297" t="s">
        <v>71</v>
      </c>
      <c r="D297" s="3" t="s">
        <v>72</v>
      </c>
      <c r="E297">
        <v>7447394</v>
      </c>
      <c r="F297" t="s">
        <v>73</v>
      </c>
      <c r="G297" t="s">
        <v>123</v>
      </c>
      <c r="H297" t="s">
        <v>51</v>
      </c>
      <c r="I297" t="s">
        <v>52</v>
      </c>
      <c r="J297" s="3" t="s">
        <v>119</v>
      </c>
      <c r="K297" t="s">
        <v>414</v>
      </c>
      <c r="L297" t="s">
        <v>55</v>
      </c>
      <c r="M297">
        <v>6</v>
      </c>
      <c r="O297">
        <v>17.5</v>
      </c>
      <c r="P297" t="s">
        <v>77</v>
      </c>
      <c r="Q297">
        <v>1</v>
      </c>
      <c r="R297">
        <v>0.5</v>
      </c>
      <c r="S297" t="s">
        <v>217</v>
      </c>
      <c r="T297">
        <v>500</v>
      </c>
      <c r="U297" t="s">
        <v>122</v>
      </c>
      <c r="V297">
        <f t="shared" si="33"/>
        <v>4.416666666666667</v>
      </c>
      <c r="W297">
        <v>106</v>
      </c>
      <c r="X297" t="s">
        <v>79</v>
      </c>
      <c r="Y297">
        <f t="shared" si="34"/>
        <v>4.416666666666667</v>
      </c>
      <c r="Z297" t="s">
        <v>81</v>
      </c>
      <c r="AA297" t="s">
        <v>81</v>
      </c>
      <c r="AB297" t="s">
        <v>85</v>
      </c>
      <c r="AD297">
        <v>0.5</v>
      </c>
      <c r="AG297" t="s">
        <v>217</v>
      </c>
      <c r="AH297">
        <f t="shared" si="35"/>
        <v>500</v>
      </c>
      <c r="AK297" t="s">
        <v>122</v>
      </c>
      <c r="AL297">
        <v>50</v>
      </c>
      <c r="AM297" t="str">
        <f t="shared" si="31"/>
        <v>Significant</v>
      </c>
      <c r="AN297" t="str">
        <f t="shared" si="32"/>
        <v>Low</v>
      </c>
      <c r="AP297" t="str">
        <f t="shared" si="36"/>
        <v>Low</v>
      </c>
      <c r="AQ297" t="s">
        <v>77</v>
      </c>
      <c r="AT297" t="s">
        <v>68</v>
      </c>
      <c r="AU297" t="s">
        <v>68</v>
      </c>
    </row>
    <row r="298" spans="1:94">
      <c r="A298" t="s">
        <v>412</v>
      </c>
      <c r="B298" t="s">
        <v>413</v>
      </c>
      <c r="C298" t="s">
        <v>71</v>
      </c>
      <c r="D298" s="3" t="s">
        <v>72</v>
      </c>
      <c r="E298">
        <v>7447394</v>
      </c>
      <c r="F298" t="s">
        <v>73</v>
      </c>
      <c r="G298" t="s">
        <v>123</v>
      </c>
      <c r="H298" t="s">
        <v>51</v>
      </c>
      <c r="I298" t="s">
        <v>52</v>
      </c>
      <c r="J298" s="3" t="s">
        <v>119</v>
      </c>
      <c r="K298" t="s">
        <v>414</v>
      </c>
      <c r="L298" t="s">
        <v>55</v>
      </c>
      <c r="M298">
        <v>12</v>
      </c>
      <c r="O298">
        <v>17.5</v>
      </c>
      <c r="P298" t="s">
        <v>77</v>
      </c>
      <c r="Q298">
        <v>1</v>
      </c>
      <c r="R298">
        <v>0.5</v>
      </c>
      <c r="S298" t="s">
        <v>217</v>
      </c>
      <c r="T298">
        <v>500</v>
      </c>
      <c r="U298" t="s">
        <v>122</v>
      </c>
      <c r="V298">
        <f t="shared" si="33"/>
        <v>3.6666666666666665</v>
      </c>
      <c r="W298">
        <v>88</v>
      </c>
      <c r="X298" t="s">
        <v>79</v>
      </c>
      <c r="Y298">
        <f t="shared" si="34"/>
        <v>3.6666666666666665</v>
      </c>
      <c r="Z298" t="s">
        <v>81</v>
      </c>
      <c r="AA298" t="s">
        <v>81</v>
      </c>
      <c r="AB298" t="s">
        <v>85</v>
      </c>
      <c r="AD298">
        <v>0.5</v>
      </c>
      <c r="AG298" t="s">
        <v>217</v>
      </c>
      <c r="AH298">
        <f t="shared" si="35"/>
        <v>500</v>
      </c>
      <c r="AK298" t="s">
        <v>122</v>
      </c>
      <c r="AL298">
        <v>50</v>
      </c>
      <c r="AM298" t="str">
        <f t="shared" si="31"/>
        <v>Significant</v>
      </c>
      <c r="AN298" t="str">
        <f t="shared" si="32"/>
        <v>Low</v>
      </c>
      <c r="AP298" t="str">
        <f t="shared" si="36"/>
        <v>Low</v>
      </c>
      <c r="AQ298" t="s">
        <v>77</v>
      </c>
      <c r="AT298" t="s">
        <v>68</v>
      </c>
      <c r="AU298" t="s">
        <v>68</v>
      </c>
    </row>
    <row r="299" spans="1:94">
      <c r="A299" t="s">
        <v>412</v>
      </c>
      <c r="B299" t="s">
        <v>413</v>
      </c>
      <c r="C299" t="s">
        <v>71</v>
      </c>
      <c r="D299" s="3" t="s">
        <v>72</v>
      </c>
      <c r="E299">
        <v>7447394</v>
      </c>
      <c r="F299" t="s">
        <v>73</v>
      </c>
      <c r="G299" t="s">
        <v>123</v>
      </c>
      <c r="H299" t="s">
        <v>51</v>
      </c>
      <c r="I299" t="s">
        <v>52</v>
      </c>
      <c r="J299" s="3" t="s">
        <v>119</v>
      </c>
      <c r="K299" t="s">
        <v>414</v>
      </c>
      <c r="L299" t="s">
        <v>55</v>
      </c>
      <c r="M299">
        <v>20</v>
      </c>
      <c r="O299">
        <v>17.5</v>
      </c>
      <c r="P299" t="s">
        <v>77</v>
      </c>
      <c r="Q299">
        <v>1</v>
      </c>
      <c r="R299">
        <v>0.5</v>
      </c>
      <c r="S299" t="s">
        <v>217</v>
      </c>
      <c r="T299">
        <v>500</v>
      </c>
      <c r="U299" t="s">
        <v>122</v>
      </c>
      <c r="V299">
        <f t="shared" si="33"/>
        <v>1.3333333333333333</v>
      </c>
      <c r="W299">
        <v>32</v>
      </c>
      <c r="X299" t="s">
        <v>79</v>
      </c>
      <c r="Y299">
        <f t="shared" si="34"/>
        <v>1.3333333333333333</v>
      </c>
      <c r="Z299" t="s">
        <v>81</v>
      </c>
      <c r="AA299" t="s">
        <v>81</v>
      </c>
      <c r="AB299" t="s">
        <v>85</v>
      </c>
      <c r="AD299">
        <v>0.5</v>
      </c>
      <c r="AG299" t="s">
        <v>217</v>
      </c>
      <c r="AH299">
        <f t="shared" si="35"/>
        <v>500</v>
      </c>
      <c r="AK299" t="s">
        <v>122</v>
      </c>
      <c r="AL299">
        <v>50</v>
      </c>
      <c r="AM299" t="str">
        <f t="shared" si="31"/>
        <v>Significant</v>
      </c>
      <c r="AN299" t="str">
        <f t="shared" si="32"/>
        <v>Low</v>
      </c>
      <c r="AP299" t="str">
        <f t="shared" si="36"/>
        <v>Low</v>
      </c>
      <c r="AQ299" t="s">
        <v>77</v>
      </c>
      <c r="AT299" t="s">
        <v>68</v>
      </c>
      <c r="AU299" t="s">
        <v>68</v>
      </c>
    </row>
    <row r="300" spans="1:94" s="12" customFormat="1" ht="31.5">
      <c r="A300" t="s">
        <v>412</v>
      </c>
      <c r="B300" t="s">
        <v>413</v>
      </c>
      <c r="C300" t="s">
        <v>71</v>
      </c>
      <c r="D300" s="3" t="s">
        <v>72</v>
      </c>
      <c r="E300">
        <v>7733020</v>
      </c>
      <c r="F300" t="s">
        <v>87</v>
      </c>
      <c r="G300" t="s">
        <v>204</v>
      </c>
      <c r="H300" t="s">
        <v>51</v>
      </c>
      <c r="I300" t="s">
        <v>52</v>
      </c>
      <c r="J300" s="3" t="s">
        <v>119</v>
      </c>
      <c r="K300" t="s">
        <v>414</v>
      </c>
      <c r="L300" t="s">
        <v>55</v>
      </c>
      <c r="M300">
        <v>12</v>
      </c>
      <c r="N300"/>
      <c r="O300">
        <v>5</v>
      </c>
      <c r="P300" t="s">
        <v>77</v>
      </c>
      <c r="Q300">
        <v>1</v>
      </c>
      <c r="R300">
        <v>38</v>
      </c>
      <c r="S300" t="s">
        <v>217</v>
      </c>
      <c r="T300">
        <v>38000</v>
      </c>
      <c r="U300" t="s">
        <v>122</v>
      </c>
      <c r="V300">
        <f t="shared" si="33"/>
        <v>1.5</v>
      </c>
      <c r="W300">
        <v>36</v>
      </c>
      <c r="X300" t="s">
        <v>79</v>
      </c>
      <c r="Y300">
        <f t="shared" si="34"/>
        <v>1.5</v>
      </c>
      <c r="Z300" t="s">
        <v>81</v>
      </c>
      <c r="AA300" t="s">
        <v>81</v>
      </c>
      <c r="AB300" t="s">
        <v>85</v>
      </c>
      <c r="AC300"/>
      <c r="AD300">
        <v>38</v>
      </c>
      <c r="AE300"/>
      <c r="AF300"/>
      <c r="AG300" t="s">
        <v>217</v>
      </c>
      <c r="AH300">
        <f t="shared" si="35"/>
        <v>38000</v>
      </c>
      <c r="AI300"/>
      <c r="AJ300"/>
      <c r="AK300" t="s">
        <v>122</v>
      </c>
      <c r="AL300">
        <v>50</v>
      </c>
      <c r="AM300" t="str">
        <f t="shared" si="31"/>
        <v>Significant</v>
      </c>
      <c r="AN300" t="str">
        <f t="shared" si="32"/>
        <v>Low</v>
      </c>
      <c r="AO300" t="str">
        <f>AM300</f>
        <v>Significant</v>
      </c>
      <c r="AP300" t="str">
        <f t="shared" si="36"/>
        <v>Low</v>
      </c>
      <c r="AQ300" t="s">
        <v>77</v>
      </c>
      <c r="AR300" s="4" t="s">
        <v>415</v>
      </c>
      <c r="AS300"/>
      <c r="AT300" t="s">
        <v>68</v>
      </c>
      <c r="AU300" t="s">
        <v>68</v>
      </c>
      <c r="AV300"/>
      <c r="AW300"/>
      <c r="AX300"/>
      <c r="AY300"/>
      <c r="AZ300"/>
      <c r="BA300"/>
      <c r="BB300"/>
      <c r="BC300"/>
      <c r="BD300"/>
      <c r="BE300"/>
      <c r="BF300"/>
      <c r="BG300"/>
      <c r="BH300"/>
      <c r="BI300"/>
      <c r="BJ300"/>
      <c r="BK300"/>
      <c r="BL300"/>
      <c r="BM300"/>
      <c r="BN300"/>
      <c r="BO300"/>
      <c r="BP300"/>
      <c r="BQ300"/>
      <c r="BR300"/>
      <c r="BS300"/>
      <c r="BT300"/>
      <c r="BU300"/>
      <c r="BV300"/>
      <c r="BW300"/>
      <c r="BX300"/>
      <c r="BY300"/>
      <c r="BZ300"/>
      <c r="CA300"/>
      <c r="CB300"/>
      <c r="CC300"/>
      <c r="CD300"/>
      <c r="CE300"/>
      <c r="CF300"/>
      <c r="CG300"/>
      <c r="CH300"/>
      <c r="CI300"/>
      <c r="CJ300"/>
      <c r="CK300"/>
      <c r="CL300"/>
      <c r="CM300"/>
      <c r="CN300"/>
      <c r="CO300"/>
      <c r="CP300"/>
    </row>
    <row r="301" spans="1:94">
      <c r="A301" t="s">
        <v>412</v>
      </c>
      <c r="B301" t="s">
        <v>413</v>
      </c>
      <c r="C301" t="s">
        <v>71</v>
      </c>
      <c r="D301" s="3" t="s">
        <v>72</v>
      </c>
      <c r="E301">
        <v>7733020</v>
      </c>
      <c r="F301" t="s">
        <v>87</v>
      </c>
      <c r="G301" t="s">
        <v>204</v>
      </c>
      <c r="H301" t="s">
        <v>51</v>
      </c>
      <c r="I301" t="s">
        <v>52</v>
      </c>
      <c r="J301" s="3" t="s">
        <v>119</v>
      </c>
      <c r="K301" t="s">
        <v>414</v>
      </c>
      <c r="L301" t="s">
        <v>55</v>
      </c>
      <c r="M301">
        <v>12</v>
      </c>
      <c r="O301">
        <v>17.5</v>
      </c>
      <c r="P301" t="s">
        <v>77</v>
      </c>
      <c r="Q301">
        <v>1</v>
      </c>
      <c r="R301">
        <v>38</v>
      </c>
      <c r="S301" t="s">
        <v>217</v>
      </c>
      <c r="T301">
        <v>38000</v>
      </c>
      <c r="U301" t="s">
        <v>122</v>
      </c>
      <c r="V301">
        <f t="shared" si="33"/>
        <v>3.75</v>
      </c>
      <c r="W301">
        <v>90</v>
      </c>
      <c r="X301" t="s">
        <v>79</v>
      </c>
      <c r="Y301">
        <f t="shared" si="34"/>
        <v>3.75</v>
      </c>
      <c r="Z301" t="s">
        <v>81</v>
      </c>
      <c r="AA301" t="s">
        <v>81</v>
      </c>
      <c r="AB301" t="s">
        <v>85</v>
      </c>
      <c r="AD301">
        <v>38</v>
      </c>
      <c r="AG301" t="s">
        <v>217</v>
      </c>
      <c r="AH301">
        <f t="shared" si="35"/>
        <v>38000</v>
      </c>
      <c r="AK301" t="s">
        <v>122</v>
      </c>
      <c r="AL301">
        <v>50</v>
      </c>
      <c r="AM301" t="str">
        <f t="shared" si="31"/>
        <v>Significant</v>
      </c>
      <c r="AN301" t="str">
        <f t="shared" si="32"/>
        <v>Low</v>
      </c>
      <c r="AP301" t="str">
        <f t="shared" si="36"/>
        <v>Low</v>
      </c>
      <c r="AQ301" t="s">
        <v>77</v>
      </c>
      <c r="AT301" t="s">
        <v>68</v>
      </c>
      <c r="AU301" t="s">
        <v>68</v>
      </c>
    </row>
    <row r="302" spans="1:94">
      <c r="A302" t="s">
        <v>412</v>
      </c>
      <c r="B302" t="s">
        <v>413</v>
      </c>
      <c r="C302" t="s">
        <v>71</v>
      </c>
      <c r="D302" s="3" t="s">
        <v>72</v>
      </c>
      <c r="E302">
        <v>7733020</v>
      </c>
      <c r="F302" t="s">
        <v>87</v>
      </c>
      <c r="G302" t="s">
        <v>204</v>
      </c>
      <c r="H302" t="s">
        <v>51</v>
      </c>
      <c r="I302" t="s">
        <v>52</v>
      </c>
      <c r="J302" s="3" t="s">
        <v>119</v>
      </c>
      <c r="K302" t="s">
        <v>414</v>
      </c>
      <c r="L302" t="s">
        <v>55</v>
      </c>
      <c r="M302">
        <v>12</v>
      </c>
      <c r="O302">
        <v>30</v>
      </c>
      <c r="P302" t="s">
        <v>77</v>
      </c>
      <c r="Q302">
        <v>1</v>
      </c>
      <c r="R302">
        <v>38</v>
      </c>
      <c r="S302" t="s">
        <v>217</v>
      </c>
      <c r="T302">
        <v>38000</v>
      </c>
      <c r="U302" t="s">
        <v>122</v>
      </c>
      <c r="V302">
        <f t="shared" si="33"/>
        <v>3.25</v>
      </c>
      <c r="W302">
        <v>78</v>
      </c>
      <c r="X302" t="s">
        <v>79</v>
      </c>
      <c r="Y302">
        <f t="shared" si="34"/>
        <v>3.25</v>
      </c>
      <c r="Z302" t="s">
        <v>81</v>
      </c>
      <c r="AA302" t="s">
        <v>81</v>
      </c>
      <c r="AB302" t="s">
        <v>85</v>
      </c>
      <c r="AD302">
        <v>38</v>
      </c>
      <c r="AG302" t="s">
        <v>217</v>
      </c>
      <c r="AH302">
        <f t="shared" si="35"/>
        <v>38000</v>
      </c>
      <c r="AK302" t="s">
        <v>122</v>
      </c>
      <c r="AL302">
        <v>50</v>
      </c>
      <c r="AM302" t="str">
        <f t="shared" si="31"/>
        <v>Significant</v>
      </c>
      <c r="AN302" t="str">
        <f t="shared" si="32"/>
        <v>Low</v>
      </c>
      <c r="AP302" t="str">
        <f t="shared" si="36"/>
        <v>Low</v>
      </c>
      <c r="AQ302" t="s">
        <v>77</v>
      </c>
      <c r="AT302" t="s">
        <v>68</v>
      </c>
      <c r="AU302" t="s">
        <v>68</v>
      </c>
    </row>
    <row r="303" spans="1:94">
      <c r="A303" t="s">
        <v>412</v>
      </c>
      <c r="B303" t="s">
        <v>413</v>
      </c>
      <c r="C303" t="s">
        <v>71</v>
      </c>
      <c r="D303" s="3" t="s">
        <v>72</v>
      </c>
      <c r="E303">
        <v>7733020</v>
      </c>
      <c r="F303" t="s">
        <v>87</v>
      </c>
      <c r="G303" t="s">
        <v>204</v>
      </c>
      <c r="H303" t="s">
        <v>51</v>
      </c>
      <c r="I303" t="s">
        <v>52</v>
      </c>
      <c r="J303" s="3" t="s">
        <v>119</v>
      </c>
      <c r="K303" t="s">
        <v>414</v>
      </c>
      <c r="L303" t="s">
        <v>55</v>
      </c>
      <c r="M303">
        <v>6</v>
      </c>
      <c r="O303">
        <v>17.5</v>
      </c>
      <c r="P303" t="s">
        <v>77</v>
      </c>
      <c r="Q303">
        <v>1</v>
      </c>
      <c r="R303">
        <v>38</v>
      </c>
      <c r="S303" t="s">
        <v>217</v>
      </c>
      <c r="T303">
        <v>38000</v>
      </c>
      <c r="U303" t="s">
        <v>122</v>
      </c>
      <c r="V303">
        <f t="shared" si="33"/>
        <v>4.5</v>
      </c>
      <c r="W303">
        <v>108</v>
      </c>
      <c r="X303" t="s">
        <v>79</v>
      </c>
      <c r="Y303">
        <f t="shared" si="34"/>
        <v>4.5</v>
      </c>
      <c r="Z303" t="s">
        <v>81</v>
      </c>
      <c r="AA303" t="s">
        <v>81</v>
      </c>
      <c r="AB303" t="s">
        <v>85</v>
      </c>
      <c r="AD303">
        <v>38</v>
      </c>
      <c r="AG303" t="s">
        <v>217</v>
      </c>
      <c r="AH303">
        <f t="shared" si="35"/>
        <v>38000</v>
      </c>
      <c r="AK303" t="s">
        <v>122</v>
      </c>
      <c r="AL303">
        <v>50</v>
      </c>
      <c r="AM303" t="str">
        <f t="shared" si="31"/>
        <v>Significant</v>
      </c>
      <c r="AN303" t="str">
        <f t="shared" si="32"/>
        <v>Low</v>
      </c>
      <c r="AP303" t="str">
        <f t="shared" si="36"/>
        <v>Low</v>
      </c>
      <c r="AQ303" t="s">
        <v>77</v>
      </c>
      <c r="AT303" t="s">
        <v>68</v>
      </c>
      <c r="AU303" t="s">
        <v>68</v>
      </c>
    </row>
    <row r="304" spans="1:94">
      <c r="A304" t="s">
        <v>412</v>
      </c>
      <c r="B304" t="s">
        <v>413</v>
      </c>
      <c r="C304" t="s">
        <v>71</v>
      </c>
      <c r="D304" s="3" t="s">
        <v>72</v>
      </c>
      <c r="E304">
        <v>7733020</v>
      </c>
      <c r="F304" t="s">
        <v>87</v>
      </c>
      <c r="G304" t="s">
        <v>204</v>
      </c>
      <c r="H304" t="s">
        <v>51</v>
      </c>
      <c r="I304" t="s">
        <v>52</v>
      </c>
      <c r="J304" s="3" t="s">
        <v>119</v>
      </c>
      <c r="K304" t="s">
        <v>414</v>
      </c>
      <c r="L304" t="s">
        <v>55</v>
      </c>
      <c r="M304">
        <v>12</v>
      </c>
      <c r="O304">
        <v>17.5</v>
      </c>
      <c r="P304" t="s">
        <v>77</v>
      </c>
      <c r="Q304">
        <v>1</v>
      </c>
      <c r="R304">
        <v>38</v>
      </c>
      <c r="S304" t="s">
        <v>217</v>
      </c>
      <c r="T304">
        <v>38000</v>
      </c>
      <c r="U304" t="s">
        <v>122</v>
      </c>
      <c r="V304">
        <f t="shared" si="33"/>
        <v>3.5833333333333335</v>
      </c>
      <c r="W304">
        <v>86</v>
      </c>
      <c r="X304" t="s">
        <v>79</v>
      </c>
      <c r="Y304">
        <f t="shared" si="34"/>
        <v>3.5833333333333335</v>
      </c>
      <c r="Z304" t="s">
        <v>81</v>
      </c>
      <c r="AA304" t="s">
        <v>81</v>
      </c>
      <c r="AB304" t="s">
        <v>85</v>
      </c>
      <c r="AD304">
        <v>38</v>
      </c>
      <c r="AG304" t="s">
        <v>217</v>
      </c>
      <c r="AH304">
        <f t="shared" si="35"/>
        <v>38000</v>
      </c>
      <c r="AK304" t="s">
        <v>122</v>
      </c>
      <c r="AL304">
        <v>50</v>
      </c>
      <c r="AM304" t="str">
        <f t="shared" si="31"/>
        <v>Significant</v>
      </c>
      <c r="AN304" t="str">
        <f t="shared" si="32"/>
        <v>Low</v>
      </c>
      <c r="AP304" t="str">
        <f t="shared" si="36"/>
        <v>Low</v>
      </c>
      <c r="AQ304" t="s">
        <v>77</v>
      </c>
      <c r="AT304" t="s">
        <v>68</v>
      </c>
      <c r="AU304" t="s">
        <v>68</v>
      </c>
    </row>
    <row r="305" spans="1:94">
      <c r="A305" t="s">
        <v>412</v>
      </c>
      <c r="B305" t="s">
        <v>413</v>
      </c>
      <c r="C305" t="s">
        <v>71</v>
      </c>
      <c r="D305" s="3" t="s">
        <v>72</v>
      </c>
      <c r="E305">
        <v>7733020</v>
      </c>
      <c r="F305" t="s">
        <v>87</v>
      </c>
      <c r="G305" t="s">
        <v>204</v>
      </c>
      <c r="H305" t="s">
        <v>51</v>
      </c>
      <c r="I305" t="s">
        <v>52</v>
      </c>
      <c r="J305" s="3" t="s">
        <v>119</v>
      </c>
      <c r="K305" t="s">
        <v>414</v>
      </c>
      <c r="L305" t="s">
        <v>55</v>
      </c>
      <c r="M305">
        <v>20</v>
      </c>
      <c r="O305">
        <v>17.5</v>
      </c>
      <c r="P305" t="s">
        <v>77</v>
      </c>
      <c r="Q305">
        <v>1</v>
      </c>
      <c r="R305">
        <v>38</v>
      </c>
      <c r="S305" t="s">
        <v>217</v>
      </c>
      <c r="T305">
        <v>38000</v>
      </c>
      <c r="U305" t="s">
        <v>122</v>
      </c>
      <c r="V305">
        <f t="shared" si="33"/>
        <v>1.5833333333333333</v>
      </c>
      <c r="W305">
        <v>38</v>
      </c>
      <c r="X305" t="s">
        <v>79</v>
      </c>
      <c r="Y305">
        <f t="shared" si="34"/>
        <v>1.5833333333333333</v>
      </c>
      <c r="Z305" t="s">
        <v>81</v>
      </c>
      <c r="AA305" t="s">
        <v>81</v>
      </c>
      <c r="AB305" t="s">
        <v>85</v>
      </c>
      <c r="AD305">
        <v>38</v>
      </c>
      <c r="AG305" t="s">
        <v>217</v>
      </c>
      <c r="AH305">
        <f t="shared" si="35"/>
        <v>38000</v>
      </c>
      <c r="AK305" t="s">
        <v>122</v>
      </c>
      <c r="AL305">
        <v>50</v>
      </c>
      <c r="AM305" t="str">
        <f t="shared" si="31"/>
        <v>Significant</v>
      </c>
      <c r="AN305" t="str">
        <f t="shared" si="32"/>
        <v>Low</v>
      </c>
      <c r="AP305" t="str">
        <f t="shared" si="36"/>
        <v>Low</v>
      </c>
      <c r="AQ305" t="s">
        <v>77</v>
      </c>
      <c r="AT305" t="s">
        <v>68</v>
      </c>
      <c r="AU305" t="s">
        <v>68</v>
      </c>
    </row>
    <row r="306" spans="1:94">
      <c r="A306" t="s">
        <v>416</v>
      </c>
      <c r="B306" t="str">
        <f t="shared" ref="B306:B317" si="37">RIGHT(A306,5)</f>
        <v xml:space="preserve"> 2015</v>
      </c>
      <c r="C306" s="3" t="s">
        <v>71</v>
      </c>
      <c r="D306" t="s">
        <v>72</v>
      </c>
      <c r="E306" s="3" t="s">
        <v>143</v>
      </c>
      <c r="F306" t="s">
        <v>73</v>
      </c>
      <c r="G306" t="s">
        <v>417</v>
      </c>
      <c r="H306" t="s">
        <v>94</v>
      </c>
      <c r="I306" t="s">
        <v>95</v>
      </c>
      <c r="J306" t="s">
        <v>74</v>
      </c>
      <c r="K306" s="13"/>
      <c r="L306" t="s">
        <v>97</v>
      </c>
      <c r="P306" t="s">
        <v>237</v>
      </c>
      <c r="R306" t="s">
        <v>418</v>
      </c>
      <c r="S306" t="s">
        <v>122</v>
      </c>
      <c r="T306" t="s">
        <v>418</v>
      </c>
      <c r="U306" t="s">
        <v>122</v>
      </c>
      <c r="V306">
        <v>82</v>
      </c>
      <c r="W306">
        <v>82</v>
      </c>
      <c r="X306" t="s">
        <v>103</v>
      </c>
      <c r="Y306">
        <v>82</v>
      </c>
      <c r="Z306" t="s">
        <v>194</v>
      </c>
      <c r="AA306" t="s">
        <v>195</v>
      </c>
      <c r="AB306" t="s">
        <v>106</v>
      </c>
      <c r="AD306">
        <v>31</v>
      </c>
      <c r="AG306" t="s">
        <v>122</v>
      </c>
      <c r="AH306">
        <v>31</v>
      </c>
      <c r="AK306" t="s">
        <v>122</v>
      </c>
      <c r="AM306" t="s">
        <v>64</v>
      </c>
      <c r="AN306" t="s">
        <v>65</v>
      </c>
      <c r="AQ306" t="s">
        <v>237</v>
      </c>
      <c r="AT306" t="s">
        <v>68</v>
      </c>
      <c r="AU306" t="s">
        <v>68</v>
      </c>
    </row>
    <row r="307" spans="1:94" ht="47.25">
      <c r="A307" t="s">
        <v>416</v>
      </c>
      <c r="B307" t="str">
        <f t="shared" si="37"/>
        <v xml:space="preserve"> 2015</v>
      </c>
      <c r="C307" s="3" t="s">
        <v>71</v>
      </c>
      <c r="D307" t="s">
        <v>72</v>
      </c>
      <c r="E307" s="3" t="s">
        <v>143</v>
      </c>
      <c r="F307" t="s">
        <v>73</v>
      </c>
      <c r="G307" t="s">
        <v>417</v>
      </c>
      <c r="H307" t="s">
        <v>94</v>
      </c>
      <c r="I307" t="s">
        <v>95</v>
      </c>
      <c r="J307" t="s">
        <v>74</v>
      </c>
      <c r="K307" s="13"/>
      <c r="L307" t="s">
        <v>97</v>
      </c>
      <c r="P307" t="s">
        <v>237</v>
      </c>
      <c r="R307" t="s">
        <v>418</v>
      </c>
      <c r="S307" t="s">
        <v>122</v>
      </c>
      <c r="T307" t="s">
        <v>418</v>
      </c>
      <c r="U307" t="s">
        <v>122</v>
      </c>
      <c r="V307">
        <v>82</v>
      </c>
      <c r="W307">
        <v>82</v>
      </c>
      <c r="X307" t="s">
        <v>103</v>
      </c>
      <c r="Y307">
        <v>82</v>
      </c>
      <c r="Z307" t="s">
        <v>81</v>
      </c>
      <c r="AA307" t="s">
        <v>81</v>
      </c>
      <c r="AG307" t="s">
        <v>122</v>
      </c>
      <c r="AK307" t="s">
        <v>122</v>
      </c>
      <c r="AM307" t="s">
        <v>298</v>
      </c>
      <c r="AN307" t="s">
        <v>65</v>
      </c>
      <c r="AO307" t="s">
        <v>285</v>
      </c>
      <c r="AP307" t="str">
        <f>AN307</f>
        <v>High</v>
      </c>
      <c r="AQ307" t="s">
        <v>237</v>
      </c>
      <c r="AR307" s="4" t="s">
        <v>419</v>
      </c>
      <c r="AT307" t="s">
        <v>68</v>
      </c>
      <c r="AU307" t="s">
        <v>68</v>
      </c>
    </row>
    <row r="308" spans="1:94">
      <c r="A308" t="s">
        <v>416</v>
      </c>
      <c r="B308" t="str">
        <f t="shared" si="37"/>
        <v xml:space="preserve"> 2015</v>
      </c>
      <c r="C308" s="3" t="s">
        <v>71</v>
      </c>
      <c r="D308" t="s">
        <v>72</v>
      </c>
      <c r="E308" s="3" t="s">
        <v>143</v>
      </c>
      <c r="F308" t="s">
        <v>73</v>
      </c>
      <c r="G308" t="s">
        <v>417</v>
      </c>
      <c r="H308" t="s">
        <v>94</v>
      </c>
      <c r="I308" t="s">
        <v>95</v>
      </c>
      <c r="J308" t="s">
        <v>74</v>
      </c>
      <c r="K308" s="13"/>
      <c r="L308" t="s">
        <v>97</v>
      </c>
      <c r="P308" t="s">
        <v>237</v>
      </c>
      <c r="R308" t="s">
        <v>418</v>
      </c>
      <c r="S308" t="s">
        <v>122</v>
      </c>
      <c r="T308" t="s">
        <v>418</v>
      </c>
      <c r="U308" t="s">
        <v>122</v>
      </c>
      <c r="V308">
        <v>82</v>
      </c>
      <c r="W308">
        <v>82</v>
      </c>
      <c r="X308" t="s">
        <v>103</v>
      </c>
      <c r="Y308">
        <v>82</v>
      </c>
      <c r="Z308" t="s">
        <v>274</v>
      </c>
      <c r="AA308" t="s">
        <v>420</v>
      </c>
      <c r="AG308" t="s">
        <v>122</v>
      </c>
      <c r="AK308" t="s">
        <v>122</v>
      </c>
      <c r="AM308" t="s">
        <v>64</v>
      </c>
      <c r="AN308" t="s">
        <v>65</v>
      </c>
      <c r="AQ308" t="s">
        <v>237</v>
      </c>
      <c r="AT308" t="s">
        <v>68</v>
      </c>
      <c r="AU308" t="s">
        <v>68</v>
      </c>
    </row>
    <row r="309" spans="1:94" ht="136.5" customHeight="1">
      <c r="A309" t="s">
        <v>421</v>
      </c>
      <c r="B309" t="str">
        <f t="shared" si="37"/>
        <v xml:space="preserve"> 2017</v>
      </c>
      <c r="C309" s="3" t="s">
        <v>352</v>
      </c>
      <c r="D309" s="3" t="s">
        <v>353</v>
      </c>
      <c r="E309" t="s">
        <v>422</v>
      </c>
      <c r="F309" t="s">
        <v>423</v>
      </c>
      <c r="G309" t="s">
        <v>423</v>
      </c>
      <c r="H309" t="s">
        <v>153</v>
      </c>
      <c r="I309" t="s">
        <v>154</v>
      </c>
      <c r="J309" t="s">
        <v>74</v>
      </c>
      <c r="K309" s="3" t="s">
        <v>120</v>
      </c>
      <c r="L309" t="s">
        <v>97</v>
      </c>
      <c r="M309" s="3" t="s">
        <v>424</v>
      </c>
      <c r="N309" t="s">
        <v>425</v>
      </c>
      <c r="O309" t="s">
        <v>426</v>
      </c>
      <c r="P309" t="s">
        <v>77</v>
      </c>
      <c r="Q309">
        <v>7</v>
      </c>
      <c r="R309" t="s">
        <v>427</v>
      </c>
      <c r="S309" t="s">
        <v>359</v>
      </c>
      <c r="T309" t="s">
        <v>428</v>
      </c>
      <c r="U309" t="s">
        <v>238</v>
      </c>
      <c r="V309">
        <v>14</v>
      </c>
      <c r="W309">
        <v>14</v>
      </c>
      <c r="X309" t="s">
        <v>103</v>
      </c>
      <c r="Y309">
        <v>14</v>
      </c>
      <c r="Z309" t="s">
        <v>104</v>
      </c>
      <c r="AA309" t="s">
        <v>231</v>
      </c>
      <c r="AM309" t="s">
        <v>64</v>
      </c>
      <c r="AN309" t="s">
        <v>65</v>
      </c>
      <c r="AO309" t="str">
        <f>AM309</f>
        <v>Sublethal</v>
      </c>
      <c r="AP309" t="s">
        <v>65</v>
      </c>
      <c r="AQ309" t="s">
        <v>77</v>
      </c>
      <c r="AR309" s="5" t="s">
        <v>429</v>
      </c>
      <c r="AT309" t="s">
        <v>68</v>
      </c>
      <c r="AU309" t="s">
        <v>68</v>
      </c>
    </row>
    <row r="310" spans="1:94" s="14" customFormat="1" ht="47.25">
      <c r="A310" t="s">
        <v>430</v>
      </c>
      <c r="B310" t="str">
        <f t="shared" si="37"/>
        <v xml:space="preserve"> 2017</v>
      </c>
      <c r="C310" s="3" t="s">
        <v>71</v>
      </c>
      <c r="D310" s="3" t="s">
        <v>72</v>
      </c>
      <c r="E310" t="s">
        <v>431</v>
      </c>
      <c r="F310" t="s">
        <v>286</v>
      </c>
      <c r="G310" t="s">
        <v>432</v>
      </c>
      <c r="H310" t="s">
        <v>153</v>
      </c>
      <c r="I310" t="s">
        <v>154</v>
      </c>
      <c r="J310" t="s">
        <v>74</v>
      </c>
      <c r="K310" s="3" t="s">
        <v>120</v>
      </c>
      <c r="L310" t="s">
        <v>97</v>
      </c>
      <c r="M310" s="3" t="s">
        <v>433</v>
      </c>
      <c r="N310" t="s">
        <v>434</v>
      </c>
      <c r="O310" t="s">
        <v>435</v>
      </c>
      <c r="P310" t="s">
        <v>77</v>
      </c>
      <c r="Q310">
        <v>4</v>
      </c>
      <c r="R310">
        <v>5</v>
      </c>
      <c r="S310" t="s">
        <v>238</v>
      </c>
      <c r="T310">
        <v>5</v>
      </c>
      <c r="U310" t="s">
        <v>238</v>
      </c>
      <c r="V310">
        <v>28</v>
      </c>
      <c r="W310">
        <v>28</v>
      </c>
      <c r="X310" t="s">
        <v>103</v>
      </c>
      <c r="Y310">
        <v>28</v>
      </c>
      <c r="Z310" t="s">
        <v>81</v>
      </c>
      <c r="AA310" t="s">
        <v>81</v>
      </c>
      <c r="AB310"/>
      <c r="AC310"/>
      <c r="AD310">
        <v>5</v>
      </c>
      <c r="AE310"/>
      <c r="AF310"/>
      <c r="AG310" t="s">
        <v>238</v>
      </c>
      <c r="AH310">
        <v>5</v>
      </c>
      <c r="AI310"/>
      <c r="AJ310"/>
      <c r="AK310" t="s">
        <v>238</v>
      </c>
      <c r="AL310">
        <v>30</v>
      </c>
      <c r="AM310" t="str">
        <f>IF(ISBLANK(AL310),"",IF(AL310&gt;=75,"Severe",IF(AL310&gt;=25,"Significant",IF(AL310&gt;=1,"Some", IF(AL310=0,"None")))))</f>
        <v>Significant</v>
      </c>
      <c r="AN310" t="str">
        <f>IF(ISBLANK(AL310),"",IF(AL310&gt;=75,"None",IF(AL310&gt;=25,"Low",IF(AL310&gt;=1,"Medium", IF(AL310=0,"High")))))</f>
        <v>Low</v>
      </c>
      <c r="AO310" t="str">
        <f>AM310</f>
        <v>Significant</v>
      </c>
      <c r="AP310" t="str">
        <f>AN310</f>
        <v>Low</v>
      </c>
      <c r="AQ310" t="s">
        <v>77</v>
      </c>
      <c r="AR310" s="4" t="s">
        <v>436</v>
      </c>
      <c r="AS310"/>
      <c r="AT310" t="s">
        <v>68</v>
      </c>
      <c r="AU310" t="s">
        <v>68</v>
      </c>
      <c r="AV310"/>
      <c r="AW310"/>
      <c r="AX310"/>
      <c r="AY310"/>
      <c r="AZ310"/>
      <c r="BA310"/>
      <c r="BB310"/>
      <c r="BC310"/>
      <c r="BD310"/>
      <c r="BE310"/>
      <c r="BF310"/>
      <c r="BG310"/>
      <c r="BH310"/>
      <c r="BI310"/>
      <c r="BJ310"/>
      <c r="BK310"/>
      <c r="BL310"/>
      <c r="BM310"/>
      <c r="BN310"/>
      <c r="BO310"/>
      <c r="BP310"/>
      <c r="BQ310"/>
      <c r="BR310"/>
      <c r="BS310"/>
      <c r="BT310"/>
      <c r="BU310"/>
      <c r="BV310"/>
      <c r="BW310"/>
      <c r="BX310"/>
      <c r="BY310"/>
      <c r="BZ310"/>
      <c r="CA310"/>
      <c r="CB310"/>
      <c r="CC310"/>
      <c r="CD310"/>
      <c r="CE310"/>
      <c r="CF310"/>
      <c r="CG310"/>
      <c r="CH310"/>
      <c r="CI310"/>
      <c r="CJ310"/>
      <c r="CK310"/>
      <c r="CL310"/>
      <c r="CM310"/>
      <c r="CN310"/>
      <c r="CO310"/>
      <c r="CP310"/>
    </row>
    <row r="311" spans="1:94" s="14" customFormat="1">
      <c r="A311" t="s">
        <v>430</v>
      </c>
      <c r="B311" t="str">
        <f t="shared" si="37"/>
        <v xml:space="preserve"> 2017</v>
      </c>
      <c r="C311" s="3" t="s">
        <v>71</v>
      </c>
      <c r="D311" s="3" t="s">
        <v>72</v>
      </c>
      <c r="E311" t="s">
        <v>431</v>
      </c>
      <c r="F311" t="s">
        <v>286</v>
      </c>
      <c r="G311" t="s">
        <v>432</v>
      </c>
      <c r="H311" t="s">
        <v>153</v>
      </c>
      <c r="I311" t="s">
        <v>154</v>
      </c>
      <c r="J311" t="s">
        <v>74</v>
      </c>
      <c r="K311" s="3" t="s">
        <v>120</v>
      </c>
      <c r="L311" t="s">
        <v>97</v>
      </c>
      <c r="M311" s="3" t="s">
        <v>433</v>
      </c>
      <c r="N311" t="s">
        <v>437</v>
      </c>
      <c r="O311" t="s">
        <v>435</v>
      </c>
      <c r="P311" t="s">
        <v>77</v>
      </c>
      <c r="Q311">
        <v>4</v>
      </c>
      <c r="R311">
        <v>5</v>
      </c>
      <c r="S311" t="s">
        <v>238</v>
      </c>
      <c r="T311">
        <v>5</v>
      </c>
      <c r="U311" t="s">
        <v>238</v>
      </c>
      <c r="V311">
        <v>28</v>
      </c>
      <c r="W311">
        <v>28</v>
      </c>
      <c r="X311" t="s">
        <v>103</v>
      </c>
      <c r="Y311">
        <v>28</v>
      </c>
      <c r="Z311" t="s">
        <v>81</v>
      </c>
      <c r="AA311" t="s">
        <v>81</v>
      </c>
      <c r="AB311"/>
      <c r="AC311"/>
      <c r="AD311">
        <v>5</v>
      </c>
      <c r="AE311"/>
      <c r="AF311"/>
      <c r="AG311" t="s">
        <v>238</v>
      </c>
      <c r="AH311">
        <v>5</v>
      </c>
      <c r="AI311"/>
      <c r="AJ311"/>
      <c r="AK311" t="s">
        <v>238</v>
      </c>
      <c r="AL311">
        <v>37</v>
      </c>
      <c r="AM311" t="str">
        <f>IF(ISBLANK(AL311),"",IF(AL311&gt;=75,"Severe",IF(AL311&gt;=25,"Significant",IF(AL311&gt;=1,"Some", IF(AL311=0,"None")))))</f>
        <v>Significant</v>
      </c>
      <c r="AN311" t="str">
        <f>IF(ISBLANK(AL311),"",IF(AL311&gt;=75,"None",IF(AL311&gt;=25,"Low",IF(AL311&gt;=1,"Medium", IF(AL311=0,"High")))))</f>
        <v>Low</v>
      </c>
      <c r="AO311"/>
      <c r="AP311"/>
      <c r="AQ311" t="s">
        <v>77</v>
      </c>
      <c r="AR311" s="5"/>
      <c r="AS311"/>
      <c r="AT311" t="s">
        <v>68</v>
      </c>
      <c r="AU311" t="s">
        <v>68</v>
      </c>
      <c r="AV311"/>
      <c r="AW311"/>
      <c r="AX311"/>
      <c r="AY311"/>
      <c r="AZ311"/>
      <c r="BA311"/>
      <c r="BB311"/>
      <c r="BC311"/>
      <c r="BD311"/>
      <c r="BE311"/>
      <c r="BF311"/>
      <c r="BG311"/>
      <c r="BH311"/>
      <c r="BI311"/>
      <c r="BJ311"/>
      <c r="BK311"/>
      <c r="BL311"/>
      <c r="BM311"/>
      <c r="BN311"/>
      <c r="BO311"/>
      <c r="BP311"/>
      <c r="BQ311"/>
      <c r="BR311"/>
      <c r="BS311"/>
      <c r="BT311"/>
      <c r="BU311"/>
      <c r="BV311"/>
      <c r="BW311"/>
      <c r="BX311"/>
      <c r="BY311"/>
      <c r="BZ311"/>
      <c r="CA311"/>
      <c r="CB311"/>
      <c r="CC311"/>
      <c r="CD311"/>
      <c r="CE311"/>
      <c r="CF311"/>
      <c r="CG311"/>
      <c r="CH311"/>
      <c r="CI311"/>
      <c r="CJ311"/>
      <c r="CK311"/>
      <c r="CL311"/>
      <c r="CM311"/>
      <c r="CN311"/>
      <c r="CO311"/>
      <c r="CP311"/>
    </row>
    <row r="312" spans="1:94" s="14" customFormat="1">
      <c r="A312" t="s">
        <v>430</v>
      </c>
      <c r="B312" t="str">
        <f t="shared" si="37"/>
        <v xml:space="preserve"> 2017</v>
      </c>
      <c r="C312" s="3" t="s">
        <v>71</v>
      </c>
      <c r="D312" s="3" t="s">
        <v>72</v>
      </c>
      <c r="E312" t="s">
        <v>431</v>
      </c>
      <c r="F312" t="s">
        <v>286</v>
      </c>
      <c r="G312" t="s">
        <v>432</v>
      </c>
      <c r="H312" t="s">
        <v>153</v>
      </c>
      <c r="I312" t="s">
        <v>154</v>
      </c>
      <c r="J312" t="s">
        <v>74</v>
      </c>
      <c r="K312" s="3" t="s">
        <v>120</v>
      </c>
      <c r="L312" t="s">
        <v>97</v>
      </c>
      <c r="M312" s="3" t="s">
        <v>433</v>
      </c>
      <c r="N312" t="s">
        <v>434</v>
      </c>
      <c r="O312" t="s">
        <v>435</v>
      </c>
      <c r="P312" t="s">
        <v>77</v>
      </c>
      <c r="Q312">
        <v>4</v>
      </c>
      <c r="R312">
        <v>5</v>
      </c>
      <c r="S312" t="s">
        <v>238</v>
      </c>
      <c r="T312">
        <v>5</v>
      </c>
      <c r="U312" t="s">
        <v>238</v>
      </c>
      <c r="V312">
        <v>28</v>
      </c>
      <c r="W312">
        <v>28</v>
      </c>
      <c r="X312" t="s">
        <v>103</v>
      </c>
      <c r="Y312">
        <v>28</v>
      </c>
      <c r="Z312" t="s">
        <v>370</v>
      </c>
      <c r="AA312" t="s">
        <v>371</v>
      </c>
      <c r="AB312"/>
      <c r="AC312"/>
      <c r="AD312"/>
      <c r="AE312"/>
      <c r="AF312"/>
      <c r="AG312"/>
      <c r="AH312"/>
      <c r="AI312"/>
      <c r="AJ312"/>
      <c r="AK312"/>
      <c r="AL312"/>
      <c r="AM312" t="s">
        <v>64</v>
      </c>
      <c r="AN312" t="s">
        <v>65</v>
      </c>
      <c r="AO312"/>
      <c r="AP312"/>
      <c r="AQ312" t="s">
        <v>77</v>
      </c>
      <c r="AR312" s="5"/>
      <c r="AS312"/>
      <c r="AT312" t="s">
        <v>68</v>
      </c>
      <c r="AU312" t="s">
        <v>68</v>
      </c>
      <c r="AV312"/>
      <c r="AW312"/>
      <c r="AX312"/>
      <c r="AY312"/>
      <c r="AZ312"/>
      <c r="BA312"/>
      <c r="BB312"/>
      <c r="BC312"/>
      <c r="BD312"/>
      <c r="BE312"/>
      <c r="BF312"/>
      <c r="BG312"/>
      <c r="BH312"/>
      <c r="BI312"/>
      <c r="BJ312"/>
      <c r="BK312"/>
      <c r="BL312"/>
      <c r="BM312"/>
      <c r="BN312"/>
      <c r="BO312"/>
      <c r="BP312"/>
      <c r="BQ312"/>
      <c r="BR312"/>
      <c r="BS312"/>
      <c r="BT312"/>
      <c r="BU312"/>
      <c r="BV312"/>
      <c r="BW312"/>
      <c r="BX312"/>
      <c r="BY312"/>
      <c r="BZ312"/>
      <c r="CA312"/>
      <c r="CB312"/>
      <c r="CC312"/>
      <c r="CD312"/>
      <c r="CE312"/>
      <c r="CF312"/>
      <c r="CG312"/>
      <c r="CH312"/>
      <c r="CI312"/>
      <c r="CJ312"/>
      <c r="CK312"/>
      <c r="CL312"/>
      <c r="CM312"/>
      <c r="CN312"/>
      <c r="CO312"/>
      <c r="CP312"/>
    </row>
    <row r="313" spans="1:94">
      <c r="A313" t="s">
        <v>430</v>
      </c>
      <c r="B313" t="str">
        <f t="shared" si="37"/>
        <v xml:space="preserve"> 2017</v>
      </c>
      <c r="C313" s="3" t="s">
        <v>71</v>
      </c>
      <c r="D313" s="3" t="s">
        <v>72</v>
      </c>
      <c r="E313" t="s">
        <v>431</v>
      </c>
      <c r="F313" t="s">
        <v>286</v>
      </c>
      <c r="G313" t="s">
        <v>432</v>
      </c>
      <c r="H313" t="s">
        <v>153</v>
      </c>
      <c r="I313" t="s">
        <v>154</v>
      </c>
      <c r="J313" t="s">
        <v>74</v>
      </c>
      <c r="K313" s="3" t="s">
        <v>120</v>
      </c>
      <c r="L313" t="s">
        <v>97</v>
      </c>
      <c r="M313" s="3" t="s">
        <v>433</v>
      </c>
      <c r="N313" t="s">
        <v>437</v>
      </c>
      <c r="O313" t="s">
        <v>435</v>
      </c>
      <c r="P313" t="s">
        <v>77</v>
      </c>
      <c r="Q313">
        <v>4</v>
      </c>
      <c r="R313">
        <v>5</v>
      </c>
      <c r="S313" t="s">
        <v>238</v>
      </c>
      <c r="T313">
        <v>5</v>
      </c>
      <c r="U313" t="s">
        <v>238</v>
      </c>
      <c r="V313">
        <v>28</v>
      </c>
      <c r="W313">
        <v>28</v>
      </c>
      <c r="X313" t="s">
        <v>103</v>
      </c>
      <c r="Y313">
        <v>28</v>
      </c>
      <c r="Z313" t="s">
        <v>370</v>
      </c>
      <c r="AA313" t="s">
        <v>371</v>
      </c>
      <c r="AM313" t="s">
        <v>64</v>
      </c>
      <c r="AN313" t="s">
        <v>65</v>
      </c>
      <c r="AQ313" t="s">
        <v>77</v>
      </c>
      <c r="AT313" t="s">
        <v>68</v>
      </c>
      <c r="AU313" t="s">
        <v>68</v>
      </c>
    </row>
    <row r="314" spans="1:94" s="14" customFormat="1">
      <c r="A314" t="s">
        <v>438</v>
      </c>
      <c r="B314" t="str">
        <f t="shared" si="37"/>
        <v xml:space="preserve"> 2010</v>
      </c>
      <c r="C314" s="3" t="s">
        <v>363</v>
      </c>
      <c r="D314" s="3" t="s">
        <v>364</v>
      </c>
      <c r="E314" s="9" t="s">
        <v>439</v>
      </c>
      <c r="F314" t="s">
        <v>440</v>
      </c>
      <c r="G314" t="s">
        <v>440</v>
      </c>
      <c r="H314" t="s">
        <v>94</v>
      </c>
      <c r="I314" s="3" t="s">
        <v>95</v>
      </c>
      <c r="J314" t="s">
        <v>74</v>
      </c>
      <c r="K314" s="3" t="s">
        <v>96</v>
      </c>
      <c r="L314" t="s">
        <v>189</v>
      </c>
      <c r="M314">
        <v>15</v>
      </c>
      <c r="N314" t="s">
        <v>60</v>
      </c>
      <c r="O314">
        <v>36</v>
      </c>
      <c r="P314" t="s">
        <v>77</v>
      </c>
      <c r="Q314">
        <v>1</v>
      </c>
      <c r="R314" t="s">
        <v>441</v>
      </c>
      <c r="S314" t="s">
        <v>442</v>
      </c>
      <c r="T314" s="15" t="s">
        <v>443</v>
      </c>
      <c r="U314" t="s">
        <v>444</v>
      </c>
      <c r="V314">
        <v>10</v>
      </c>
      <c r="W314">
        <v>10</v>
      </c>
      <c r="X314" t="s">
        <v>103</v>
      </c>
      <c r="Y314">
        <v>10</v>
      </c>
      <c r="Z314" t="s">
        <v>104</v>
      </c>
      <c r="AA314" t="s">
        <v>233</v>
      </c>
      <c r="AB314"/>
      <c r="AC314" t="s">
        <v>399</v>
      </c>
      <c r="AD314"/>
      <c r="AE314"/>
      <c r="AF314"/>
      <c r="AG314"/>
      <c r="AH314"/>
      <c r="AI314"/>
      <c r="AJ314"/>
      <c r="AK314"/>
      <c r="AL314"/>
      <c r="AM314" t="s">
        <v>64</v>
      </c>
      <c r="AN314" t="s">
        <v>65</v>
      </c>
      <c r="AO314" t="str">
        <f>AM314</f>
        <v>Sublethal</v>
      </c>
      <c r="AP314" t="str">
        <f>AN314</f>
        <v>High</v>
      </c>
      <c r="AQ314" t="s">
        <v>77</v>
      </c>
      <c r="AR314" s="5"/>
      <c r="AS314"/>
      <c r="AT314" t="s">
        <v>68</v>
      </c>
      <c r="AU314" t="s">
        <v>68</v>
      </c>
      <c r="AV314"/>
      <c r="AW314"/>
      <c r="AX314"/>
      <c r="AY314"/>
      <c r="AZ314"/>
      <c r="BA314"/>
      <c r="BB314"/>
      <c r="BC314"/>
      <c r="BD314"/>
      <c r="BE314"/>
      <c r="BF314"/>
      <c r="BG314"/>
      <c r="BH314"/>
      <c r="BI314"/>
      <c r="BJ314"/>
      <c r="BK314"/>
      <c r="BL314"/>
      <c r="BM314"/>
      <c r="BN314"/>
      <c r="BO314"/>
      <c r="BP314"/>
      <c r="BQ314"/>
      <c r="BR314"/>
      <c r="BS314"/>
      <c r="BT314"/>
      <c r="BU314"/>
      <c r="BV314"/>
      <c r="BW314"/>
      <c r="BX314"/>
      <c r="BY314"/>
      <c r="BZ314"/>
      <c r="CA314"/>
      <c r="CB314"/>
      <c r="CC314"/>
      <c r="CD314"/>
      <c r="CE314"/>
      <c r="CF314"/>
      <c r="CG314"/>
      <c r="CH314"/>
      <c r="CI314"/>
      <c r="CJ314"/>
      <c r="CK314"/>
      <c r="CL314"/>
      <c r="CM314"/>
      <c r="CN314"/>
      <c r="CO314"/>
      <c r="CP314"/>
    </row>
    <row r="315" spans="1:94" s="14" customFormat="1">
      <c r="A315" t="s">
        <v>438</v>
      </c>
      <c r="B315" t="str">
        <f t="shared" si="37"/>
        <v xml:space="preserve"> 2010</v>
      </c>
      <c r="C315" s="3" t="s">
        <v>363</v>
      </c>
      <c r="D315" s="3" t="s">
        <v>364</v>
      </c>
      <c r="E315" s="9" t="s">
        <v>439</v>
      </c>
      <c r="F315" t="s">
        <v>440</v>
      </c>
      <c r="G315" t="s">
        <v>440</v>
      </c>
      <c r="H315" t="s">
        <v>94</v>
      </c>
      <c r="I315" s="3" t="s">
        <v>95</v>
      </c>
      <c r="J315" t="s">
        <v>74</v>
      </c>
      <c r="K315" s="3" t="s">
        <v>96</v>
      </c>
      <c r="L315" t="s">
        <v>189</v>
      </c>
      <c r="M315">
        <v>15</v>
      </c>
      <c r="N315" t="s">
        <v>60</v>
      </c>
      <c r="O315">
        <v>36</v>
      </c>
      <c r="P315" t="s">
        <v>77</v>
      </c>
      <c r="Q315">
        <v>1</v>
      </c>
      <c r="R315" t="s">
        <v>441</v>
      </c>
      <c r="S315" t="s">
        <v>442</v>
      </c>
      <c r="T315" s="15" t="s">
        <v>443</v>
      </c>
      <c r="U315" t="s">
        <v>444</v>
      </c>
      <c r="V315">
        <v>10</v>
      </c>
      <c r="W315">
        <v>10</v>
      </c>
      <c r="X315" t="s">
        <v>103</v>
      </c>
      <c r="Y315">
        <v>10</v>
      </c>
      <c r="Z315" t="s">
        <v>104</v>
      </c>
      <c r="AA315" t="s">
        <v>231</v>
      </c>
      <c r="AB315"/>
      <c r="AC315"/>
      <c r="AD315"/>
      <c r="AE315"/>
      <c r="AF315"/>
      <c r="AG315"/>
      <c r="AH315"/>
      <c r="AI315"/>
      <c r="AJ315"/>
      <c r="AK315"/>
      <c r="AL315"/>
      <c r="AM315" t="s">
        <v>64</v>
      </c>
      <c r="AN315" t="s">
        <v>65</v>
      </c>
      <c r="AO315"/>
      <c r="AP315"/>
      <c r="AQ315" t="s">
        <v>77</v>
      </c>
      <c r="AR315" s="5"/>
      <c r="AS315"/>
      <c r="AT315" t="s">
        <v>68</v>
      </c>
      <c r="AU315" t="s">
        <v>68</v>
      </c>
      <c r="AV315"/>
      <c r="AW315"/>
      <c r="AX315"/>
      <c r="AY315"/>
      <c r="AZ315"/>
      <c r="BA315"/>
      <c r="BB315"/>
      <c r="BC315"/>
      <c r="BD315"/>
      <c r="BE315"/>
      <c r="BF315"/>
      <c r="BG315"/>
      <c r="BH315"/>
      <c r="BI315"/>
      <c r="BJ315"/>
      <c r="BK315"/>
      <c r="BL315"/>
      <c r="BM315"/>
      <c r="BN315"/>
      <c r="BO315"/>
      <c r="BP315"/>
      <c r="BQ315"/>
      <c r="BR315"/>
      <c r="BS315"/>
      <c r="BT315"/>
      <c r="BU315"/>
      <c r="BV315"/>
      <c r="BW315"/>
      <c r="BX315"/>
      <c r="BY315"/>
      <c r="BZ315"/>
      <c r="CA315"/>
      <c r="CB315"/>
      <c r="CC315"/>
      <c r="CD315"/>
      <c r="CE315"/>
      <c r="CF315"/>
      <c r="CG315"/>
      <c r="CH315"/>
      <c r="CI315"/>
      <c r="CJ315"/>
      <c r="CK315"/>
      <c r="CL315"/>
      <c r="CM315"/>
      <c r="CN315"/>
      <c r="CO315"/>
      <c r="CP315"/>
    </row>
    <row r="316" spans="1:94" ht="97.5" customHeight="1">
      <c r="A316" t="s">
        <v>438</v>
      </c>
      <c r="B316" t="str">
        <f t="shared" si="37"/>
        <v xml:space="preserve"> 2010</v>
      </c>
      <c r="C316" s="3" t="s">
        <v>71</v>
      </c>
      <c r="D316" s="3" t="s">
        <v>223</v>
      </c>
      <c r="E316" t="s">
        <v>445</v>
      </c>
      <c r="F316" t="s">
        <v>446</v>
      </c>
      <c r="G316" t="s">
        <v>447</v>
      </c>
      <c r="H316" t="s">
        <v>94</v>
      </c>
      <c r="I316" s="3" t="s">
        <v>95</v>
      </c>
      <c r="J316" t="s">
        <v>74</v>
      </c>
      <c r="K316" s="3" t="s">
        <v>96</v>
      </c>
      <c r="L316" t="s">
        <v>189</v>
      </c>
      <c r="M316">
        <v>15</v>
      </c>
      <c r="N316" t="s">
        <v>60</v>
      </c>
      <c r="O316">
        <v>36</v>
      </c>
      <c r="P316" t="s">
        <v>77</v>
      </c>
      <c r="Q316">
        <v>1</v>
      </c>
      <c r="R316" s="16" t="s">
        <v>448</v>
      </c>
      <c r="S316" t="s">
        <v>442</v>
      </c>
      <c r="T316" t="s">
        <v>449</v>
      </c>
      <c r="U316" t="s">
        <v>444</v>
      </c>
      <c r="V316">
        <v>10</v>
      </c>
      <c r="W316">
        <v>10</v>
      </c>
      <c r="X316" t="s">
        <v>103</v>
      </c>
      <c r="Y316">
        <v>10</v>
      </c>
      <c r="Z316" t="s">
        <v>104</v>
      </c>
      <c r="AA316" t="s">
        <v>233</v>
      </c>
      <c r="AC316" t="s">
        <v>399</v>
      </c>
      <c r="AM316" t="s">
        <v>64</v>
      </c>
      <c r="AN316" t="s">
        <v>65</v>
      </c>
      <c r="AO316" t="str">
        <f>AM316</f>
        <v>Sublethal</v>
      </c>
      <c r="AP316" t="str">
        <f>AN316</f>
        <v>High</v>
      </c>
      <c r="AQ316" t="s">
        <v>77</v>
      </c>
      <c r="AR316" s="5" t="s">
        <v>450</v>
      </c>
      <c r="AT316" t="s">
        <v>68</v>
      </c>
      <c r="AU316" t="s">
        <v>68</v>
      </c>
    </row>
    <row r="317" spans="1:94">
      <c r="A317" t="s">
        <v>438</v>
      </c>
      <c r="B317" t="str">
        <f t="shared" si="37"/>
        <v xml:space="preserve"> 2010</v>
      </c>
      <c r="C317" s="3" t="s">
        <v>71</v>
      </c>
      <c r="D317" s="3" t="s">
        <v>223</v>
      </c>
      <c r="E317" t="s">
        <v>445</v>
      </c>
      <c r="F317" t="s">
        <v>446</v>
      </c>
      <c r="G317" t="s">
        <v>447</v>
      </c>
      <c r="H317" t="s">
        <v>94</v>
      </c>
      <c r="I317" s="3" t="s">
        <v>95</v>
      </c>
      <c r="J317" t="s">
        <v>74</v>
      </c>
      <c r="K317" s="3" t="s">
        <v>96</v>
      </c>
      <c r="L317" t="s">
        <v>189</v>
      </c>
      <c r="M317">
        <v>15</v>
      </c>
      <c r="N317" t="s">
        <v>60</v>
      </c>
      <c r="O317">
        <v>36</v>
      </c>
      <c r="P317" t="s">
        <v>77</v>
      </c>
      <c r="Q317">
        <v>1</v>
      </c>
      <c r="R317" t="s">
        <v>448</v>
      </c>
      <c r="S317" t="s">
        <v>442</v>
      </c>
      <c r="T317" t="s">
        <v>449</v>
      </c>
      <c r="U317" t="s">
        <v>444</v>
      </c>
      <c r="V317">
        <v>10</v>
      </c>
      <c r="W317">
        <v>10</v>
      </c>
      <c r="X317" t="s">
        <v>103</v>
      </c>
      <c r="Y317">
        <v>10</v>
      </c>
      <c r="Z317" t="s">
        <v>104</v>
      </c>
      <c r="AA317" t="s">
        <v>231</v>
      </c>
      <c r="AM317" t="s">
        <v>64</v>
      </c>
      <c r="AN317" t="s">
        <v>65</v>
      </c>
      <c r="AQ317" t="s">
        <v>77</v>
      </c>
      <c r="AT317" t="s">
        <v>68</v>
      </c>
      <c r="AU317" t="s">
        <v>68</v>
      </c>
    </row>
    <row r="318" spans="1:94">
      <c r="A318" t="s">
        <v>451</v>
      </c>
      <c r="B318">
        <v>1977</v>
      </c>
      <c r="C318" t="s">
        <v>90</v>
      </c>
      <c r="D318" t="s">
        <v>452</v>
      </c>
      <c r="E318">
        <v>143500</v>
      </c>
      <c r="F318" t="s">
        <v>453</v>
      </c>
      <c r="G318" t="s">
        <v>454</v>
      </c>
      <c r="H318" t="s">
        <v>94</v>
      </c>
      <c r="I318" t="s">
        <v>455</v>
      </c>
      <c r="J318" s="3" t="s">
        <v>119</v>
      </c>
      <c r="K318" t="s">
        <v>456</v>
      </c>
      <c r="L318" t="s">
        <v>55</v>
      </c>
      <c r="P318" t="s">
        <v>77</v>
      </c>
      <c r="W318">
        <v>5</v>
      </c>
      <c r="X318" t="s">
        <v>103</v>
      </c>
      <c r="Y318">
        <v>5</v>
      </c>
      <c r="Z318" t="s">
        <v>81</v>
      </c>
      <c r="AA318" t="s">
        <v>81</v>
      </c>
      <c r="AB318" t="s">
        <v>82</v>
      </c>
      <c r="AD318">
        <v>1</v>
      </c>
      <c r="AG318" t="s">
        <v>457</v>
      </c>
      <c r="AH318">
        <v>1000</v>
      </c>
      <c r="AK318" t="s">
        <v>122</v>
      </c>
      <c r="AL318">
        <v>100</v>
      </c>
      <c r="AM318" t="str">
        <f t="shared" ref="AM318:AM328" si="38">IF(ISBLANK(AL318),"",IF(AL318&gt;=75,"Severe",IF(AL318&gt;=25,"Significant",IF(AL318&gt;=1,"Some", IF(AL318=0,"None")))))</f>
        <v>Severe</v>
      </c>
      <c r="AN318" t="str">
        <f t="shared" ref="AN318:AN328" si="39">IF(ISBLANK(AL318),"",IF(AL318&gt;=75,"None",IF(AL318&gt;=25,"Low",IF(AL318&gt;=1,"Medium", IF(AL318=0,"High")))))</f>
        <v>None</v>
      </c>
      <c r="AO318" t="str">
        <f>AM318</f>
        <v>Severe</v>
      </c>
      <c r="AP318" t="str">
        <f>AN318</f>
        <v>None</v>
      </c>
      <c r="AQ318" t="s">
        <v>77</v>
      </c>
      <c r="AR318" s="5" t="s">
        <v>124</v>
      </c>
    </row>
    <row r="319" spans="1:94">
      <c r="A319" t="s">
        <v>458</v>
      </c>
      <c r="B319">
        <v>1998</v>
      </c>
      <c r="C319" s="3" t="s">
        <v>90</v>
      </c>
      <c r="D319" s="3" t="s">
        <v>91</v>
      </c>
      <c r="E319" s="6" t="s">
        <v>92</v>
      </c>
      <c r="F319" t="s">
        <v>93</v>
      </c>
      <c r="G319" t="s">
        <v>93</v>
      </c>
      <c r="H319" t="s">
        <v>51</v>
      </c>
      <c r="I319" t="s">
        <v>52</v>
      </c>
      <c r="J319" s="3" t="s">
        <v>119</v>
      </c>
      <c r="K319" t="s">
        <v>120</v>
      </c>
      <c r="L319" t="s">
        <v>55</v>
      </c>
      <c r="M319">
        <v>12</v>
      </c>
      <c r="O319">
        <v>17.5</v>
      </c>
      <c r="P319" t="s">
        <v>77</v>
      </c>
      <c r="V319">
        <v>4</v>
      </c>
      <c r="W319">
        <v>96</v>
      </c>
      <c r="X319" t="s">
        <v>79</v>
      </c>
      <c r="Y319">
        <v>4</v>
      </c>
      <c r="Z319" t="s">
        <v>81</v>
      </c>
      <c r="AA319" t="s">
        <v>81</v>
      </c>
      <c r="AB319" t="s">
        <v>114</v>
      </c>
      <c r="AD319">
        <v>7.75</v>
      </c>
      <c r="AE319">
        <v>6.7</v>
      </c>
      <c r="AF319">
        <v>9.1</v>
      </c>
      <c r="AG319" t="s">
        <v>122</v>
      </c>
      <c r="AH319">
        <v>7.75</v>
      </c>
      <c r="AI319">
        <v>6.7</v>
      </c>
      <c r="AJ319">
        <v>9.1</v>
      </c>
      <c r="AK319" t="s">
        <v>122</v>
      </c>
      <c r="AL319">
        <v>50</v>
      </c>
      <c r="AM319" t="str">
        <f t="shared" si="38"/>
        <v>Significant</v>
      </c>
      <c r="AN319" t="str">
        <f t="shared" si="39"/>
        <v>Low</v>
      </c>
      <c r="AO319" t="str">
        <f>AM319</f>
        <v>Significant</v>
      </c>
      <c r="AP319" t="str">
        <f>AN319</f>
        <v>Low</v>
      </c>
      <c r="AQ319" t="s">
        <v>77</v>
      </c>
      <c r="AT319" t="s">
        <v>68</v>
      </c>
      <c r="AU319" t="s">
        <v>68</v>
      </c>
    </row>
    <row r="320" spans="1:94" ht="51.75" customHeight="1">
      <c r="A320" t="s">
        <v>458</v>
      </c>
      <c r="B320">
        <v>1998</v>
      </c>
      <c r="C320" s="3" t="s">
        <v>90</v>
      </c>
      <c r="D320" s="3" t="s">
        <v>91</v>
      </c>
      <c r="E320" s="6" t="s">
        <v>92</v>
      </c>
      <c r="F320" t="s">
        <v>93</v>
      </c>
      <c r="G320" t="s">
        <v>93</v>
      </c>
      <c r="H320" t="s">
        <v>51</v>
      </c>
      <c r="I320" t="s">
        <v>52</v>
      </c>
      <c r="J320" s="3" t="s">
        <v>119</v>
      </c>
      <c r="K320" t="s">
        <v>120</v>
      </c>
      <c r="L320" t="s">
        <v>55</v>
      </c>
      <c r="M320">
        <v>12</v>
      </c>
      <c r="O320">
        <v>17.5</v>
      </c>
      <c r="P320" t="s">
        <v>77</v>
      </c>
      <c r="V320">
        <v>4</v>
      </c>
      <c r="W320">
        <v>96</v>
      </c>
      <c r="X320" t="s">
        <v>79</v>
      </c>
      <c r="Y320">
        <v>4</v>
      </c>
      <c r="Z320" t="s">
        <v>81</v>
      </c>
      <c r="AA320" t="s">
        <v>81</v>
      </c>
      <c r="AB320" t="s">
        <v>459</v>
      </c>
      <c r="AD320">
        <v>5.4</v>
      </c>
      <c r="AG320" t="s">
        <v>122</v>
      </c>
      <c r="AH320">
        <v>5.4</v>
      </c>
      <c r="AK320" t="s">
        <v>122</v>
      </c>
      <c r="AL320">
        <v>10</v>
      </c>
      <c r="AM320" t="str">
        <f t="shared" si="38"/>
        <v>Some</v>
      </c>
      <c r="AN320" t="str">
        <f t="shared" si="39"/>
        <v>Medium</v>
      </c>
      <c r="AQ320" t="s">
        <v>77</v>
      </c>
      <c r="AR320" s="5" t="s">
        <v>460</v>
      </c>
      <c r="AT320" t="s">
        <v>68</v>
      </c>
      <c r="AU320" t="s">
        <v>68</v>
      </c>
    </row>
    <row r="321" spans="1:47" ht="48.75" customHeight="1">
      <c r="A321" t="s">
        <v>461</v>
      </c>
      <c r="B321" t="str">
        <f t="shared" ref="B321:B328" si="40">RIGHT(A321,5)</f>
        <v xml:space="preserve"> 1989</v>
      </c>
      <c r="C321" s="3" t="s">
        <v>71</v>
      </c>
      <c r="D321" t="s">
        <v>72</v>
      </c>
      <c r="E321">
        <v>7440508</v>
      </c>
      <c r="F321" t="s">
        <v>73</v>
      </c>
      <c r="G321" t="s">
        <v>73</v>
      </c>
      <c r="H321" t="s">
        <v>51</v>
      </c>
      <c r="I321" t="s">
        <v>52</v>
      </c>
      <c r="J321" t="s">
        <v>174</v>
      </c>
      <c r="K321" t="s">
        <v>75</v>
      </c>
      <c r="L321" t="s">
        <v>189</v>
      </c>
      <c r="M321">
        <v>12</v>
      </c>
      <c r="N321">
        <v>7.8</v>
      </c>
      <c r="O321">
        <v>17.5</v>
      </c>
      <c r="P321" t="s">
        <v>77</v>
      </c>
      <c r="Q321">
        <v>1</v>
      </c>
      <c r="R321">
        <v>0.5</v>
      </c>
      <c r="S321" t="s">
        <v>198</v>
      </c>
      <c r="U321" t="s">
        <v>122</v>
      </c>
      <c r="W321">
        <v>70</v>
      </c>
      <c r="X321" t="s">
        <v>79</v>
      </c>
      <c r="Y321">
        <v>2.91</v>
      </c>
      <c r="Z321" t="s">
        <v>81</v>
      </c>
      <c r="AA321" t="s">
        <v>81</v>
      </c>
      <c r="AB321" t="s">
        <v>85</v>
      </c>
      <c r="AD321">
        <v>0.5</v>
      </c>
      <c r="AG321" t="s">
        <v>198</v>
      </c>
      <c r="AK321" t="s">
        <v>122</v>
      </c>
      <c r="AL321">
        <v>50</v>
      </c>
      <c r="AM321" t="str">
        <f t="shared" si="38"/>
        <v>Significant</v>
      </c>
      <c r="AN321" t="str">
        <f t="shared" si="39"/>
        <v>Low</v>
      </c>
      <c r="AO321" t="str">
        <f>AM321</f>
        <v>Significant</v>
      </c>
      <c r="AP321" t="str">
        <f>AN321</f>
        <v>Low</v>
      </c>
      <c r="AQ321" t="s">
        <v>77</v>
      </c>
      <c r="AR321" s="4" t="s">
        <v>462</v>
      </c>
      <c r="AS321" t="s">
        <v>463</v>
      </c>
      <c r="AT321" t="s">
        <v>68</v>
      </c>
      <c r="AU321" t="s">
        <v>68</v>
      </c>
    </row>
    <row r="322" spans="1:47">
      <c r="A322" t="s">
        <v>461</v>
      </c>
      <c r="B322" t="str">
        <f t="shared" si="40"/>
        <v xml:space="preserve"> 1989</v>
      </c>
      <c r="C322" s="3" t="s">
        <v>71</v>
      </c>
      <c r="D322" t="s">
        <v>72</v>
      </c>
      <c r="E322">
        <v>7440508</v>
      </c>
      <c r="F322" t="s">
        <v>73</v>
      </c>
      <c r="G322" t="s">
        <v>73</v>
      </c>
      <c r="H322" t="s">
        <v>51</v>
      </c>
      <c r="I322" t="s">
        <v>52</v>
      </c>
      <c r="J322" t="s">
        <v>174</v>
      </c>
      <c r="K322" t="s">
        <v>75</v>
      </c>
      <c r="L322" t="s">
        <v>189</v>
      </c>
      <c r="M322">
        <v>12</v>
      </c>
      <c r="N322">
        <v>7.8</v>
      </c>
      <c r="O322">
        <v>17.5</v>
      </c>
      <c r="P322" t="s">
        <v>77</v>
      </c>
      <c r="Q322">
        <v>1</v>
      </c>
      <c r="R322">
        <v>0.5</v>
      </c>
      <c r="S322" t="s">
        <v>198</v>
      </c>
      <c r="U322" t="s">
        <v>122</v>
      </c>
      <c r="W322">
        <v>1407</v>
      </c>
      <c r="X322" t="s">
        <v>79</v>
      </c>
      <c r="Y322">
        <v>58.6</v>
      </c>
      <c r="Z322" t="s">
        <v>81</v>
      </c>
      <c r="AA322" t="s">
        <v>81</v>
      </c>
      <c r="AB322" t="s">
        <v>85</v>
      </c>
      <c r="AD322">
        <v>0.5</v>
      </c>
      <c r="AG322" t="s">
        <v>198</v>
      </c>
      <c r="AK322" t="s">
        <v>122</v>
      </c>
      <c r="AL322">
        <v>50</v>
      </c>
      <c r="AM322" t="str">
        <f t="shared" si="38"/>
        <v>Significant</v>
      </c>
      <c r="AN322" t="str">
        <f t="shared" si="39"/>
        <v>Low</v>
      </c>
      <c r="AQ322" t="s">
        <v>77</v>
      </c>
      <c r="AS322" t="s">
        <v>464</v>
      </c>
      <c r="AT322" t="s">
        <v>68</v>
      </c>
      <c r="AU322" t="s">
        <v>68</v>
      </c>
    </row>
    <row r="323" spans="1:47">
      <c r="A323" t="s">
        <v>461</v>
      </c>
      <c r="B323" t="str">
        <f t="shared" si="40"/>
        <v xml:space="preserve"> 1989</v>
      </c>
      <c r="C323" s="3" t="s">
        <v>71</v>
      </c>
      <c r="D323" t="s">
        <v>72</v>
      </c>
      <c r="E323">
        <v>7440508</v>
      </c>
      <c r="F323" t="s">
        <v>73</v>
      </c>
      <c r="G323" t="s">
        <v>73</v>
      </c>
      <c r="H323" t="s">
        <v>51</v>
      </c>
      <c r="I323" t="s">
        <v>52</v>
      </c>
      <c r="J323" t="s">
        <v>174</v>
      </c>
      <c r="K323" t="s">
        <v>75</v>
      </c>
      <c r="L323" t="s">
        <v>189</v>
      </c>
      <c r="M323">
        <v>12</v>
      </c>
      <c r="N323">
        <v>7.8</v>
      </c>
      <c r="O323">
        <v>17.5</v>
      </c>
      <c r="P323" t="s">
        <v>77</v>
      </c>
      <c r="Q323">
        <v>1</v>
      </c>
      <c r="R323">
        <v>0.5</v>
      </c>
      <c r="S323" t="s">
        <v>198</v>
      </c>
      <c r="U323" t="s">
        <v>122</v>
      </c>
      <c r="W323">
        <v>47</v>
      </c>
      <c r="X323" t="s">
        <v>79</v>
      </c>
      <c r="Y323">
        <v>1.95</v>
      </c>
      <c r="Z323" t="s">
        <v>81</v>
      </c>
      <c r="AA323" t="s">
        <v>81</v>
      </c>
      <c r="AB323" t="s">
        <v>85</v>
      </c>
      <c r="AD323">
        <v>0.5</v>
      </c>
      <c r="AG323" t="s">
        <v>198</v>
      </c>
      <c r="AK323" t="s">
        <v>122</v>
      </c>
      <c r="AL323">
        <v>50</v>
      </c>
      <c r="AM323" t="str">
        <f t="shared" si="38"/>
        <v>Significant</v>
      </c>
      <c r="AN323" t="str">
        <f t="shared" si="39"/>
        <v>Low</v>
      </c>
      <c r="AQ323" t="s">
        <v>77</v>
      </c>
      <c r="AS323" t="s">
        <v>465</v>
      </c>
      <c r="AT323" t="s">
        <v>68</v>
      </c>
      <c r="AU323" t="s">
        <v>68</v>
      </c>
    </row>
    <row r="324" spans="1:47">
      <c r="A324" t="s">
        <v>461</v>
      </c>
      <c r="B324" t="str">
        <f t="shared" si="40"/>
        <v xml:space="preserve"> 1989</v>
      </c>
      <c r="C324" s="3" t="s">
        <v>71</v>
      </c>
      <c r="D324" t="s">
        <v>72</v>
      </c>
      <c r="E324">
        <v>7440508</v>
      </c>
      <c r="F324" t="s">
        <v>73</v>
      </c>
      <c r="G324" t="s">
        <v>73</v>
      </c>
      <c r="H324" t="s">
        <v>51</v>
      </c>
      <c r="I324" t="s">
        <v>52</v>
      </c>
      <c r="J324" t="s">
        <v>174</v>
      </c>
      <c r="K324" t="s">
        <v>75</v>
      </c>
      <c r="L324" t="s">
        <v>189</v>
      </c>
      <c r="M324">
        <v>12</v>
      </c>
      <c r="N324">
        <v>7.8</v>
      </c>
      <c r="O324">
        <v>17.5</v>
      </c>
      <c r="P324" t="s">
        <v>77</v>
      </c>
      <c r="Q324">
        <v>1</v>
      </c>
      <c r="R324">
        <v>0.5</v>
      </c>
      <c r="S324" t="s">
        <v>198</v>
      </c>
      <c r="U324" t="s">
        <v>122</v>
      </c>
      <c r="W324">
        <v>495</v>
      </c>
      <c r="X324" t="s">
        <v>79</v>
      </c>
      <c r="Y324">
        <v>20.62</v>
      </c>
      <c r="Z324" t="s">
        <v>81</v>
      </c>
      <c r="AA324" t="s">
        <v>81</v>
      </c>
      <c r="AB324" t="s">
        <v>85</v>
      </c>
      <c r="AD324">
        <v>0.5</v>
      </c>
      <c r="AG324" t="s">
        <v>198</v>
      </c>
      <c r="AK324" t="s">
        <v>122</v>
      </c>
      <c r="AL324">
        <v>50</v>
      </c>
      <c r="AM324" t="str">
        <f t="shared" si="38"/>
        <v>Significant</v>
      </c>
      <c r="AN324" t="str">
        <f t="shared" si="39"/>
        <v>Low</v>
      </c>
      <c r="AQ324" t="s">
        <v>77</v>
      </c>
      <c r="AS324" t="s">
        <v>466</v>
      </c>
      <c r="AT324" t="s">
        <v>68</v>
      </c>
      <c r="AU324" t="s">
        <v>68</v>
      </c>
    </row>
    <row r="325" spans="1:47">
      <c r="A325" t="s">
        <v>461</v>
      </c>
      <c r="B325" t="str">
        <f t="shared" si="40"/>
        <v xml:space="preserve"> 1989</v>
      </c>
      <c r="C325" s="3" t="s">
        <v>71</v>
      </c>
      <c r="D325" t="s">
        <v>72</v>
      </c>
      <c r="E325">
        <v>7440666</v>
      </c>
      <c r="F325" t="s">
        <v>87</v>
      </c>
      <c r="G325" t="s">
        <v>87</v>
      </c>
      <c r="H325" t="s">
        <v>51</v>
      </c>
      <c r="I325" t="s">
        <v>52</v>
      </c>
      <c r="J325" t="s">
        <v>174</v>
      </c>
      <c r="K325" t="s">
        <v>75</v>
      </c>
      <c r="L325" t="s">
        <v>189</v>
      </c>
      <c r="M325">
        <v>12</v>
      </c>
      <c r="N325">
        <v>7.8</v>
      </c>
      <c r="O325">
        <v>17.5</v>
      </c>
      <c r="P325" t="s">
        <v>77</v>
      </c>
      <c r="Q325">
        <v>1</v>
      </c>
      <c r="R325">
        <v>40</v>
      </c>
      <c r="S325" t="s">
        <v>198</v>
      </c>
      <c r="U325" t="s">
        <v>122</v>
      </c>
      <c r="W325">
        <v>156</v>
      </c>
      <c r="X325" t="s">
        <v>79</v>
      </c>
      <c r="Y325">
        <v>6.5</v>
      </c>
      <c r="Z325" t="s">
        <v>81</v>
      </c>
      <c r="AA325" t="s">
        <v>81</v>
      </c>
      <c r="AB325" t="s">
        <v>85</v>
      </c>
      <c r="AD325">
        <v>40</v>
      </c>
      <c r="AG325" t="s">
        <v>198</v>
      </c>
      <c r="AK325" t="s">
        <v>122</v>
      </c>
      <c r="AL325">
        <v>50</v>
      </c>
      <c r="AM325" t="str">
        <f t="shared" si="38"/>
        <v>Significant</v>
      </c>
      <c r="AN325" t="str">
        <f t="shared" si="39"/>
        <v>Low</v>
      </c>
      <c r="AO325" t="str">
        <f>AM325</f>
        <v>Significant</v>
      </c>
      <c r="AP325" t="str">
        <f>AN325</f>
        <v>Low</v>
      </c>
      <c r="AQ325" t="s">
        <v>77</v>
      </c>
      <c r="AS325" t="s">
        <v>463</v>
      </c>
      <c r="AT325" t="s">
        <v>68</v>
      </c>
      <c r="AU325" t="s">
        <v>68</v>
      </c>
    </row>
    <row r="326" spans="1:47">
      <c r="A326" t="s">
        <v>461</v>
      </c>
      <c r="B326" t="str">
        <f t="shared" si="40"/>
        <v xml:space="preserve"> 1989</v>
      </c>
      <c r="C326" s="3" t="s">
        <v>71</v>
      </c>
      <c r="D326" t="s">
        <v>72</v>
      </c>
      <c r="E326">
        <v>7440666</v>
      </c>
      <c r="F326" t="s">
        <v>87</v>
      </c>
      <c r="G326" t="s">
        <v>87</v>
      </c>
      <c r="H326" t="s">
        <v>51</v>
      </c>
      <c r="I326" t="s">
        <v>52</v>
      </c>
      <c r="J326" t="s">
        <v>174</v>
      </c>
      <c r="K326" t="s">
        <v>75</v>
      </c>
      <c r="L326" t="s">
        <v>189</v>
      </c>
      <c r="M326">
        <v>12</v>
      </c>
      <c r="N326">
        <v>7.8</v>
      </c>
      <c r="O326">
        <v>17.5</v>
      </c>
      <c r="P326" t="s">
        <v>77</v>
      </c>
      <c r="Q326">
        <v>1</v>
      </c>
      <c r="R326">
        <v>40</v>
      </c>
      <c r="S326" t="s">
        <v>198</v>
      </c>
      <c r="U326" t="s">
        <v>122</v>
      </c>
      <c r="W326">
        <v>282</v>
      </c>
      <c r="X326" t="s">
        <v>79</v>
      </c>
      <c r="Y326">
        <v>11.75</v>
      </c>
      <c r="Z326" t="s">
        <v>81</v>
      </c>
      <c r="AA326" t="s">
        <v>81</v>
      </c>
      <c r="AB326" t="s">
        <v>85</v>
      </c>
      <c r="AD326">
        <v>40</v>
      </c>
      <c r="AG326" t="s">
        <v>198</v>
      </c>
      <c r="AK326" t="s">
        <v>122</v>
      </c>
      <c r="AL326">
        <v>50</v>
      </c>
      <c r="AM326" t="str">
        <f t="shared" si="38"/>
        <v>Significant</v>
      </c>
      <c r="AN326" t="str">
        <f t="shared" si="39"/>
        <v>Low</v>
      </c>
      <c r="AQ326" t="s">
        <v>77</v>
      </c>
      <c r="AS326" t="s">
        <v>464</v>
      </c>
      <c r="AT326" t="s">
        <v>68</v>
      </c>
      <c r="AU326" t="s">
        <v>68</v>
      </c>
    </row>
    <row r="327" spans="1:47">
      <c r="A327" t="s">
        <v>461</v>
      </c>
      <c r="B327" t="str">
        <f t="shared" si="40"/>
        <v xml:space="preserve"> 1989</v>
      </c>
      <c r="C327" s="3" t="s">
        <v>71</v>
      </c>
      <c r="D327" t="s">
        <v>72</v>
      </c>
      <c r="E327">
        <v>7440666</v>
      </c>
      <c r="F327" t="s">
        <v>87</v>
      </c>
      <c r="G327" t="s">
        <v>87</v>
      </c>
      <c r="H327" t="s">
        <v>51</v>
      </c>
      <c r="I327" t="s">
        <v>52</v>
      </c>
      <c r="J327" t="s">
        <v>174</v>
      </c>
      <c r="K327" t="s">
        <v>75</v>
      </c>
      <c r="L327" t="s">
        <v>189</v>
      </c>
      <c r="M327">
        <v>12</v>
      </c>
      <c r="N327">
        <v>7.8</v>
      </c>
      <c r="O327">
        <v>17.5</v>
      </c>
      <c r="P327" t="s">
        <v>77</v>
      </c>
      <c r="Q327">
        <v>1</v>
      </c>
      <c r="R327">
        <v>40</v>
      </c>
      <c r="S327" t="s">
        <v>198</v>
      </c>
      <c r="U327" t="s">
        <v>122</v>
      </c>
      <c r="W327">
        <v>133</v>
      </c>
      <c r="X327" t="s">
        <v>79</v>
      </c>
      <c r="Y327">
        <v>5.54</v>
      </c>
      <c r="Z327" t="s">
        <v>81</v>
      </c>
      <c r="AA327" t="s">
        <v>81</v>
      </c>
      <c r="AB327" t="s">
        <v>85</v>
      </c>
      <c r="AD327">
        <v>40</v>
      </c>
      <c r="AG327" t="s">
        <v>198</v>
      </c>
      <c r="AK327" t="s">
        <v>122</v>
      </c>
      <c r="AL327">
        <v>50</v>
      </c>
      <c r="AM327" t="str">
        <f t="shared" si="38"/>
        <v>Significant</v>
      </c>
      <c r="AN327" t="str">
        <f t="shared" si="39"/>
        <v>Low</v>
      </c>
      <c r="AQ327" t="s">
        <v>77</v>
      </c>
      <c r="AS327" t="s">
        <v>465</v>
      </c>
      <c r="AT327" t="s">
        <v>68</v>
      </c>
      <c r="AU327" t="s">
        <v>68</v>
      </c>
    </row>
    <row r="328" spans="1:47">
      <c r="A328" t="s">
        <v>461</v>
      </c>
      <c r="B328" t="str">
        <f t="shared" si="40"/>
        <v xml:space="preserve"> 1989</v>
      </c>
      <c r="C328" s="3" t="s">
        <v>71</v>
      </c>
      <c r="D328" t="s">
        <v>72</v>
      </c>
      <c r="E328">
        <v>7440666</v>
      </c>
      <c r="F328" t="s">
        <v>87</v>
      </c>
      <c r="G328" t="s">
        <v>87</v>
      </c>
      <c r="H328" t="s">
        <v>51</v>
      </c>
      <c r="I328" t="s">
        <v>52</v>
      </c>
      <c r="J328" t="s">
        <v>174</v>
      </c>
      <c r="K328" t="s">
        <v>75</v>
      </c>
      <c r="L328" t="s">
        <v>189</v>
      </c>
      <c r="M328">
        <v>12</v>
      </c>
      <c r="N328">
        <v>7.8</v>
      </c>
      <c r="O328">
        <v>17.5</v>
      </c>
      <c r="P328" t="s">
        <v>77</v>
      </c>
      <c r="Q328">
        <v>1</v>
      </c>
      <c r="R328">
        <v>40</v>
      </c>
      <c r="S328" t="s">
        <v>198</v>
      </c>
      <c r="U328" t="s">
        <v>122</v>
      </c>
      <c r="W328">
        <v>190</v>
      </c>
      <c r="X328" t="s">
        <v>79</v>
      </c>
      <c r="Y328">
        <v>7.91</v>
      </c>
      <c r="Z328" t="s">
        <v>81</v>
      </c>
      <c r="AA328" t="s">
        <v>81</v>
      </c>
      <c r="AB328" t="s">
        <v>85</v>
      </c>
      <c r="AD328">
        <v>40</v>
      </c>
      <c r="AG328" t="s">
        <v>198</v>
      </c>
      <c r="AK328" t="s">
        <v>122</v>
      </c>
      <c r="AL328">
        <v>50</v>
      </c>
      <c r="AM328" t="str">
        <f t="shared" si="38"/>
        <v>Significant</v>
      </c>
      <c r="AN328" t="str">
        <f t="shared" si="39"/>
        <v>Low</v>
      </c>
      <c r="AQ328" t="s">
        <v>77</v>
      </c>
      <c r="AS328" t="s">
        <v>466</v>
      </c>
      <c r="AT328" t="s">
        <v>68</v>
      </c>
      <c r="AU328" t="s">
        <v>68</v>
      </c>
    </row>
    <row r="329" spans="1:47" ht="114.75" customHeight="1">
      <c r="A329" t="s">
        <v>467</v>
      </c>
      <c r="B329">
        <v>1995</v>
      </c>
      <c r="C329" t="s">
        <v>71</v>
      </c>
      <c r="D329" s="3" t="s">
        <v>72</v>
      </c>
      <c r="E329">
        <v>7758987</v>
      </c>
      <c r="F329" t="s">
        <v>73</v>
      </c>
      <c r="G329" t="s">
        <v>249</v>
      </c>
      <c r="H329" t="s">
        <v>468</v>
      </c>
      <c r="I329" t="s">
        <v>469</v>
      </c>
      <c r="J329" s="3" t="s">
        <v>119</v>
      </c>
      <c r="K329" t="s">
        <v>120</v>
      </c>
      <c r="L329" t="s">
        <v>55</v>
      </c>
      <c r="O329">
        <v>32</v>
      </c>
      <c r="P329" t="s">
        <v>77</v>
      </c>
      <c r="Q329">
        <v>36</v>
      </c>
      <c r="W329">
        <v>255</v>
      </c>
      <c r="X329" t="s">
        <v>103</v>
      </c>
      <c r="Y329">
        <v>255</v>
      </c>
      <c r="Z329" t="s">
        <v>62</v>
      </c>
      <c r="AA329" t="s">
        <v>175</v>
      </c>
      <c r="AB329" t="s">
        <v>470</v>
      </c>
      <c r="AD329">
        <v>1</v>
      </c>
      <c r="AG329" t="s">
        <v>471</v>
      </c>
      <c r="AH329" s="17">
        <v>100000</v>
      </c>
      <c r="AK329" t="s">
        <v>122</v>
      </c>
      <c r="AM329" t="s">
        <v>64</v>
      </c>
      <c r="AN329" t="s">
        <v>400</v>
      </c>
      <c r="AO329" t="str">
        <f>AM329</f>
        <v>Sublethal</v>
      </c>
      <c r="AP329" t="s">
        <v>400</v>
      </c>
      <c r="AQ329" t="s">
        <v>237</v>
      </c>
      <c r="AR329" s="5" t="s">
        <v>472</v>
      </c>
      <c r="AT329" t="s">
        <v>68</v>
      </c>
      <c r="AU329" t="s">
        <v>68</v>
      </c>
    </row>
    <row r="330" spans="1:47">
      <c r="A330" t="s">
        <v>473</v>
      </c>
      <c r="B330">
        <v>1989</v>
      </c>
      <c r="C330" t="s">
        <v>71</v>
      </c>
      <c r="D330" s="3" t="s">
        <v>72</v>
      </c>
      <c r="E330">
        <v>7758987</v>
      </c>
      <c r="F330" t="s">
        <v>73</v>
      </c>
      <c r="G330" t="s">
        <v>249</v>
      </c>
      <c r="H330" t="s">
        <v>51</v>
      </c>
      <c r="I330" t="s">
        <v>52</v>
      </c>
      <c r="J330" t="s">
        <v>174</v>
      </c>
      <c r="K330" t="s">
        <v>120</v>
      </c>
      <c r="L330" t="s">
        <v>55</v>
      </c>
      <c r="P330" t="s">
        <v>77</v>
      </c>
      <c r="V330">
        <v>16.66</v>
      </c>
      <c r="W330">
        <v>200</v>
      </c>
      <c r="X330" t="s">
        <v>79</v>
      </c>
      <c r="Y330">
        <v>8.3332999999999995</v>
      </c>
      <c r="Z330" t="s">
        <v>81</v>
      </c>
      <c r="AA330" t="s">
        <v>81</v>
      </c>
      <c r="AB330" t="s">
        <v>85</v>
      </c>
      <c r="AD330">
        <v>0.7</v>
      </c>
      <c r="AG330" t="s">
        <v>121</v>
      </c>
      <c r="AH330">
        <f t="shared" ref="AH330:AH343" si="41">AD330*1000</f>
        <v>700</v>
      </c>
      <c r="AK330" t="s">
        <v>122</v>
      </c>
      <c r="AL330">
        <v>50</v>
      </c>
      <c r="AM330" t="str">
        <f t="shared" ref="AM330:AM343" si="42">IF(ISBLANK(AL330),"",IF(AL330&gt;=75,"Severe",IF(AL330&gt;=25,"Significant",IF(AL330&gt;=1,"Some", IF(AL330=0,"None")))))</f>
        <v>Significant</v>
      </c>
      <c r="AN330" t="str">
        <f t="shared" ref="AN330:AN343" si="43">IF(ISBLANK(AL330),"",IF(AL330&gt;=75,"None",IF(AL330&gt;=25,"Low",IF(AL330&gt;=1,"Medium", IF(AL330=0,"High")))))</f>
        <v>Low</v>
      </c>
      <c r="AO330" t="str">
        <f>AM330</f>
        <v>Significant</v>
      </c>
      <c r="AP330" t="str">
        <f>AN330</f>
        <v>Low</v>
      </c>
      <c r="AQ330" t="s">
        <v>77</v>
      </c>
      <c r="AT330" t="s">
        <v>68</v>
      </c>
      <c r="AU330" t="s">
        <v>68</v>
      </c>
    </row>
    <row r="331" spans="1:47">
      <c r="A331" t="s">
        <v>473</v>
      </c>
      <c r="B331">
        <v>1989</v>
      </c>
      <c r="C331" t="s">
        <v>71</v>
      </c>
      <c r="D331" s="3" t="s">
        <v>72</v>
      </c>
      <c r="E331">
        <v>7758987</v>
      </c>
      <c r="F331" t="s">
        <v>73</v>
      </c>
      <c r="G331" t="s">
        <v>249</v>
      </c>
      <c r="H331" t="s">
        <v>51</v>
      </c>
      <c r="I331" t="s">
        <v>52</v>
      </c>
      <c r="J331" t="s">
        <v>174</v>
      </c>
      <c r="K331" t="s">
        <v>120</v>
      </c>
      <c r="L331" t="s">
        <v>55</v>
      </c>
      <c r="P331" t="s">
        <v>77</v>
      </c>
      <c r="V331">
        <v>16.66</v>
      </c>
      <c r="W331" t="s">
        <v>474</v>
      </c>
      <c r="X331" t="s">
        <v>79</v>
      </c>
      <c r="Y331" t="s">
        <v>475</v>
      </c>
      <c r="Z331" t="s">
        <v>81</v>
      </c>
      <c r="AA331" t="s">
        <v>81</v>
      </c>
      <c r="AB331" t="s">
        <v>85</v>
      </c>
      <c r="AD331">
        <v>0.5</v>
      </c>
      <c r="AG331" t="s">
        <v>121</v>
      </c>
      <c r="AH331">
        <f t="shared" si="41"/>
        <v>500</v>
      </c>
      <c r="AK331" t="s">
        <v>122</v>
      </c>
      <c r="AL331">
        <v>50</v>
      </c>
      <c r="AM331" t="str">
        <f t="shared" si="42"/>
        <v>Significant</v>
      </c>
      <c r="AN331" t="str">
        <f t="shared" si="43"/>
        <v>Low</v>
      </c>
      <c r="AQ331" t="s">
        <v>77</v>
      </c>
      <c r="AT331" t="s">
        <v>68</v>
      </c>
      <c r="AU331" t="s">
        <v>68</v>
      </c>
    </row>
    <row r="332" spans="1:47">
      <c r="A332" t="s">
        <v>473</v>
      </c>
      <c r="B332">
        <v>1989</v>
      </c>
      <c r="C332" t="s">
        <v>71</v>
      </c>
      <c r="D332" s="3" t="s">
        <v>72</v>
      </c>
      <c r="E332">
        <v>7758987</v>
      </c>
      <c r="F332" t="s">
        <v>73</v>
      </c>
      <c r="G332" t="s">
        <v>249</v>
      </c>
      <c r="H332" t="s">
        <v>51</v>
      </c>
      <c r="I332" t="s">
        <v>52</v>
      </c>
      <c r="J332" t="s">
        <v>174</v>
      </c>
      <c r="K332" t="s">
        <v>120</v>
      </c>
      <c r="L332" t="s">
        <v>55</v>
      </c>
      <c r="P332" t="s">
        <v>77</v>
      </c>
      <c r="V332">
        <v>16.66</v>
      </c>
      <c r="W332" t="s">
        <v>476</v>
      </c>
      <c r="X332" t="s">
        <v>79</v>
      </c>
      <c r="Y332" t="s">
        <v>477</v>
      </c>
      <c r="Z332" t="s">
        <v>81</v>
      </c>
      <c r="AA332" t="s">
        <v>81</v>
      </c>
      <c r="AB332" t="s">
        <v>85</v>
      </c>
      <c r="AD332">
        <v>0.7</v>
      </c>
      <c r="AG332" t="s">
        <v>121</v>
      </c>
      <c r="AH332">
        <f t="shared" si="41"/>
        <v>700</v>
      </c>
      <c r="AK332" t="s">
        <v>122</v>
      </c>
      <c r="AL332">
        <v>50</v>
      </c>
      <c r="AM332" t="str">
        <f t="shared" si="42"/>
        <v>Significant</v>
      </c>
      <c r="AN332" t="str">
        <f t="shared" si="43"/>
        <v>Low</v>
      </c>
      <c r="AQ332" t="s">
        <v>77</v>
      </c>
      <c r="AT332" t="s">
        <v>68</v>
      </c>
      <c r="AU332" t="s">
        <v>68</v>
      </c>
    </row>
    <row r="333" spans="1:47">
      <c r="A333" t="s">
        <v>473</v>
      </c>
      <c r="B333">
        <v>1989</v>
      </c>
      <c r="C333" t="s">
        <v>71</v>
      </c>
      <c r="D333" s="3" t="s">
        <v>72</v>
      </c>
      <c r="E333">
        <v>7758987</v>
      </c>
      <c r="F333" t="s">
        <v>73</v>
      </c>
      <c r="G333" t="s">
        <v>249</v>
      </c>
      <c r="H333" t="s">
        <v>51</v>
      </c>
      <c r="I333" t="s">
        <v>52</v>
      </c>
      <c r="J333" t="s">
        <v>174</v>
      </c>
      <c r="K333" t="s">
        <v>120</v>
      </c>
      <c r="L333" t="s">
        <v>55</v>
      </c>
      <c r="P333" t="s">
        <v>77</v>
      </c>
      <c r="V333">
        <v>16.66</v>
      </c>
      <c r="W333">
        <v>400</v>
      </c>
      <c r="X333" t="s">
        <v>79</v>
      </c>
      <c r="Y333">
        <v>16.666699999999999</v>
      </c>
      <c r="Z333" t="s">
        <v>81</v>
      </c>
      <c r="AA333" t="s">
        <v>81</v>
      </c>
      <c r="AB333" t="s">
        <v>85</v>
      </c>
      <c r="AD333">
        <v>0.7</v>
      </c>
      <c r="AG333" t="s">
        <v>121</v>
      </c>
      <c r="AH333">
        <f t="shared" si="41"/>
        <v>700</v>
      </c>
      <c r="AK333" t="s">
        <v>122</v>
      </c>
      <c r="AL333">
        <v>50</v>
      </c>
      <c r="AM333" t="str">
        <f t="shared" si="42"/>
        <v>Significant</v>
      </c>
      <c r="AN333" t="str">
        <f t="shared" si="43"/>
        <v>Low</v>
      </c>
      <c r="AQ333" t="s">
        <v>77</v>
      </c>
      <c r="AT333" t="s">
        <v>68</v>
      </c>
      <c r="AU333" t="s">
        <v>68</v>
      </c>
    </row>
    <row r="334" spans="1:47">
      <c r="A334" t="s">
        <v>473</v>
      </c>
      <c r="B334">
        <v>1989</v>
      </c>
      <c r="C334" t="s">
        <v>71</v>
      </c>
      <c r="D334" s="3" t="s">
        <v>72</v>
      </c>
      <c r="E334">
        <v>7758987</v>
      </c>
      <c r="F334" t="s">
        <v>73</v>
      </c>
      <c r="G334" t="s">
        <v>249</v>
      </c>
      <c r="H334" t="s">
        <v>51</v>
      </c>
      <c r="I334" t="s">
        <v>52</v>
      </c>
      <c r="J334" t="s">
        <v>174</v>
      </c>
      <c r="K334" t="s">
        <v>120</v>
      </c>
      <c r="L334" t="s">
        <v>55</v>
      </c>
      <c r="P334" t="s">
        <v>77</v>
      </c>
      <c r="V334">
        <v>16.66</v>
      </c>
      <c r="W334">
        <v>50</v>
      </c>
      <c r="X334" t="s">
        <v>79</v>
      </c>
      <c r="Y334">
        <v>2.0832999999999999</v>
      </c>
      <c r="Z334" t="s">
        <v>81</v>
      </c>
      <c r="AA334" t="s">
        <v>81</v>
      </c>
      <c r="AB334" t="s">
        <v>85</v>
      </c>
      <c r="AD334">
        <v>0.7</v>
      </c>
      <c r="AG334" t="s">
        <v>121</v>
      </c>
      <c r="AH334">
        <f t="shared" si="41"/>
        <v>700</v>
      </c>
      <c r="AK334" t="s">
        <v>122</v>
      </c>
      <c r="AL334">
        <v>50</v>
      </c>
      <c r="AM334" t="str">
        <f t="shared" si="42"/>
        <v>Significant</v>
      </c>
      <c r="AN334" t="str">
        <f t="shared" si="43"/>
        <v>Low</v>
      </c>
      <c r="AQ334" t="s">
        <v>77</v>
      </c>
      <c r="AT334" t="s">
        <v>68</v>
      </c>
      <c r="AU334" t="s">
        <v>68</v>
      </c>
    </row>
    <row r="335" spans="1:47">
      <c r="A335" t="s">
        <v>473</v>
      </c>
      <c r="B335">
        <v>1989</v>
      </c>
      <c r="C335" t="s">
        <v>71</v>
      </c>
      <c r="D335" s="3" t="s">
        <v>72</v>
      </c>
      <c r="E335">
        <v>7758987</v>
      </c>
      <c r="F335" t="s">
        <v>73</v>
      </c>
      <c r="G335" t="s">
        <v>249</v>
      </c>
      <c r="H335" t="s">
        <v>51</v>
      </c>
      <c r="I335" t="s">
        <v>52</v>
      </c>
      <c r="J335" t="s">
        <v>174</v>
      </c>
      <c r="K335" t="s">
        <v>120</v>
      </c>
      <c r="L335" t="s">
        <v>55</v>
      </c>
      <c r="P335" t="s">
        <v>77</v>
      </c>
      <c r="V335">
        <v>16.66</v>
      </c>
      <c r="W335">
        <v>100</v>
      </c>
      <c r="X335" t="s">
        <v>79</v>
      </c>
      <c r="Y335">
        <v>4.1666999999999996</v>
      </c>
      <c r="Z335" t="s">
        <v>81</v>
      </c>
      <c r="AA335" t="s">
        <v>81</v>
      </c>
      <c r="AB335" t="s">
        <v>85</v>
      </c>
      <c r="AD335">
        <v>0.5</v>
      </c>
      <c r="AG335" t="s">
        <v>121</v>
      </c>
      <c r="AH335">
        <f t="shared" si="41"/>
        <v>500</v>
      </c>
      <c r="AK335" t="s">
        <v>122</v>
      </c>
      <c r="AL335">
        <v>50</v>
      </c>
      <c r="AM335" t="str">
        <f t="shared" si="42"/>
        <v>Significant</v>
      </c>
      <c r="AN335" t="str">
        <f t="shared" si="43"/>
        <v>Low</v>
      </c>
      <c r="AQ335" t="s">
        <v>77</v>
      </c>
      <c r="AT335" t="s">
        <v>68</v>
      </c>
      <c r="AU335" t="s">
        <v>68</v>
      </c>
    </row>
    <row r="336" spans="1:47">
      <c r="A336" t="s">
        <v>473</v>
      </c>
      <c r="B336">
        <v>1989</v>
      </c>
      <c r="C336" t="s">
        <v>71</v>
      </c>
      <c r="D336" s="3" t="s">
        <v>72</v>
      </c>
      <c r="E336">
        <v>7758987</v>
      </c>
      <c r="F336" t="s">
        <v>73</v>
      </c>
      <c r="G336" t="s">
        <v>249</v>
      </c>
      <c r="H336" t="s">
        <v>51</v>
      </c>
      <c r="I336" t="s">
        <v>52</v>
      </c>
      <c r="J336" t="s">
        <v>174</v>
      </c>
      <c r="K336" t="s">
        <v>120</v>
      </c>
      <c r="L336" t="s">
        <v>55</v>
      </c>
      <c r="P336" t="s">
        <v>77</v>
      </c>
      <c r="V336">
        <v>16.66</v>
      </c>
      <c r="W336">
        <v>100</v>
      </c>
      <c r="X336" t="s">
        <v>79</v>
      </c>
      <c r="Y336">
        <v>4.1666999999999996</v>
      </c>
      <c r="Z336" t="s">
        <v>81</v>
      </c>
      <c r="AA336" t="s">
        <v>81</v>
      </c>
      <c r="AB336" t="s">
        <v>85</v>
      </c>
      <c r="AD336">
        <v>0.7</v>
      </c>
      <c r="AG336" t="s">
        <v>121</v>
      </c>
      <c r="AH336">
        <f t="shared" si="41"/>
        <v>700</v>
      </c>
      <c r="AK336" t="s">
        <v>122</v>
      </c>
      <c r="AL336">
        <v>50</v>
      </c>
      <c r="AM336" t="str">
        <f t="shared" si="42"/>
        <v>Significant</v>
      </c>
      <c r="AN336" t="str">
        <f t="shared" si="43"/>
        <v>Low</v>
      </c>
      <c r="AQ336" t="s">
        <v>77</v>
      </c>
      <c r="AT336" t="s">
        <v>68</v>
      </c>
      <c r="AU336" t="s">
        <v>68</v>
      </c>
    </row>
    <row r="337" spans="1:47">
      <c r="A337" t="s">
        <v>473</v>
      </c>
      <c r="B337">
        <v>1989</v>
      </c>
      <c r="C337" t="s">
        <v>71</v>
      </c>
      <c r="D337" s="3" t="s">
        <v>72</v>
      </c>
      <c r="E337">
        <v>7758987</v>
      </c>
      <c r="F337" t="s">
        <v>73</v>
      </c>
      <c r="G337" t="s">
        <v>249</v>
      </c>
      <c r="H337" t="s">
        <v>51</v>
      </c>
      <c r="I337" t="s">
        <v>52</v>
      </c>
      <c r="J337" t="s">
        <v>174</v>
      </c>
      <c r="K337" t="s">
        <v>120</v>
      </c>
      <c r="L337" t="s">
        <v>55</v>
      </c>
      <c r="P337" t="s">
        <v>77</v>
      </c>
      <c r="V337">
        <v>16.66</v>
      </c>
      <c r="W337">
        <v>400</v>
      </c>
      <c r="X337" t="s">
        <v>79</v>
      </c>
      <c r="Y337">
        <v>16.666699999999999</v>
      </c>
      <c r="Z337" t="s">
        <v>81</v>
      </c>
      <c r="AA337" t="s">
        <v>81</v>
      </c>
      <c r="AB337" t="s">
        <v>85</v>
      </c>
      <c r="AD337">
        <v>0.5</v>
      </c>
      <c r="AG337" t="s">
        <v>121</v>
      </c>
      <c r="AH337">
        <f t="shared" si="41"/>
        <v>500</v>
      </c>
      <c r="AK337" t="s">
        <v>122</v>
      </c>
      <c r="AL337">
        <v>50</v>
      </c>
      <c r="AM337" t="str">
        <f t="shared" si="42"/>
        <v>Significant</v>
      </c>
      <c r="AN337" t="str">
        <f t="shared" si="43"/>
        <v>Low</v>
      </c>
      <c r="AQ337" t="s">
        <v>77</v>
      </c>
      <c r="AT337" t="s">
        <v>68</v>
      </c>
      <c r="AU337" t="s">
        <v>68</v>
      </c>
    </row>
    <row r="338" spans="1:47">
      <c r="A338" t="s">
        <v>473</v>
      </c>
      <c r="B338">
        <v>1989</v>
      </c>
      <c r="C338" t="s">
        <v>71</v>
      </c>
      <c r="D338" s="3" t="s">
        <v>72</v>
      </c>
      <c r="E338">
        <v>7758987</v>
      </c>
      <c r="F338" t="s">
        <v>73</v>
      </c>
      <c r="G338" t="s">
        <v>249</v>
      </c>
      <c r="H338" t="s">
        <v>51</v>
      </c>
      <c r="I338" t="s">
        <v>52</v>
      </c>
      <c r="J338" t="s">
        <v>174</v>
      </c>
      <c r="K338" t="s">
        <v>120</v>
      </c>
      <c r="L338" t="s">
        <v>55</v>
      </c>
      <c r="P338" t="s">
        <v>77</v>
      </c>
      <c r="V338">
        <v>16.66</v>
      </c>
      <c r="W338">
        <v>100</v>
      </c>
      <c r="X338" t="s">
        <v>79</v>
      </c>
      <c r="Y338">
        <v>4.1666999999999996</v>
      </c>
      <c r="Z338" t="s">
        <v>81</v>
      </c>
      <c r="AA338" t="s">
        <v>81</v>
      </c>
      <c r="AB338" t="s">
        <v>85</v>
      </c>
      <c r="AD338">
        <v>0.5</v>
      </c>
      <c r="AG338" t="s">
        <v>121</v>
      </c>
      <c r="AH338">
        <f t="shared" si="41"/>
        <v>500</v>
      </c>
      <c r="AK338" t="s">
        <v>122</v>
      </c>
      <c r="AL338">
        <v>50</v>
      </c>
      <c r="AM338" t="str">
        <f t="shared" si="42"/>
        <v>Significant</v>
      </c>
      <c r="AN338" t="str">
        <f t="shared" si="43"/>
        <v>Low</v>
      </c>
      <c r="AQ338" t="s">
        <v>77</v>
      </c>
      <c r="AT338" t="s">
        <v>68</v>
      </c>
      <c r="AU338" t="s">
        <v>68</v>
      </c>
    </row>
    <row r="339" spans="1:47" ht="31.5">
      <c r="A339" t="s">
        <v>473</v>
      </c>
      <c r="B339">
        <v>1989</v>
      </c>
      <c r="C339" t="s">
        <v>71</v>
      </c>
      <c r="D339" s="3" t="s">
        <v>72</v>
      </c>
      <c r="E339">
        <v>7733020</v>
      </c>
      <c r="F339" t="s">
        <v>87</v>
      </c>
      <c r="G339" t="s">
        <v>204</v>
      </c>
      <c r="H339" t="s">
        <v>51</v>
      </c>
      <c r="I339" t="s">
        <v>52</v>
      </c>
      <c r="J339" t="s">
        <v>174</v>
      </c>
      <c r="K339" t="s">
        <v>120</v>
      </c>
      <c r="L339" t="s">
        <v>55</v>
      </c>
      <c r="P339" t="s">
        <v>77</v>
      </c>
      <c r="V339">
        <v>16.66</v>
      </c>
      <c r="W339" t="s">
        <v>476</v>
      </c>
      <c r="X339" t="s">
        <v>79</v>
      </c>
      <c r="Y339" t="s">
        <v>477</v>
      </c>
      <c r="Z339" t="s">
        <v>81</v>
      </c>
      <c r="AA339" t="s">
        <v>81</v>
      </c>
      <c r="AB339" t="s">
        <v>85</v>
      </c>
      <c r="AD339">
        <v>40</v>
      </c>
      <c r="AG339" t="s">
        <v>121</v>
      </c>
      <c r="AH339">
        <f t="shared" si="41"/>
        <v>40000</v>
      </c>
      <c r="AK339" t="s">
        <v>122</v>
      </c>
      <c r="AL339">
        <v>50</v>
      </c>
      <c r="AM339" t="str">
        <f t="shared" si="42"/>
        <v>Significant</v>
      </c>
      <c r="AN339" t="str">
        <f t="shared" si="43"/>
        <v>Low</v>
      </c>
      <c r="AO339" t="str">
        <f>AM339</f>
        <v>Significant</v>
      </c>
      <c r="AP339" t="str">
        <f>AN339</f>
        <v>Low</v>
      </c>
      <c r="AQ339" t="s">
        <v>77</v>
      </c>
      <c r="AR339" s="4" t="s">
        <v>478</v>
      </c>
      <c r="AT339" t="s">
        <v>68</v>
      </c>
      <c r="AU339" t="s">
        <v>68</v>
      </c>
    </row>
    <row r="340" spans="1:47">
      <c r="A340" t="s">
        <v>473</v>
      </c>
      <c r="B340">
        <v>1989</v>
      </c>
      <c r="C340" t="s">
        <v>71</v>
      </c>
      <c r="D340" s="3" t="s">
        <v>72</v>
      </c>
      <c r="E340">
        <v>7733020</v>
      </c>
      <c r="F340" t="s">
        <v>87</v>
      </c>
      <c r="G340" t="s">
        <v>204</v>
      </c>
      <c r="H340" t="s">
        <v>51</v>
      </c>
      <c r="I340" t="s">
        <v>52</v>
      </c>
      <c r="J340" t="s">
        <v>174</v>
      </c>
      <c r="K340" t="s">
        <v>120</v>
      </c>
      <c r="L340" t="s">
        <v>55</v>
      </c>
      <c r="P340" t="s">
        <v>77</v>
      </c>
      <c r="V340">
        <v>16.66</v>
      </c>
      <c r="W340" t="s">
        <v>479</v>
      </c>
      <c r="X340" t="s">
        <v>79</v>
      </c>
      <c r="Y340" t="s">
        <v>480</v>
      </c>
      <c r="Z340" t="s">
        <v>81</v>
      </c>
      <c r="AA340" t="s">
        <v>81</v>
      </c>
      <c r="AB340" t="s">
        <v>85</v>
      </c>
      <c r="AD340">
        <v>40</v>
      </c>
      <c r="AG340" t="s">
        <v>121</v>
      </c>
      <c r="AH340">
        <f t="shared" si="41"/>
        <v>40000</v>
      </c>
      <c r="AK340" t="s">
        <v>122</v>
      </c>
      <c r="AL340">
        <v>50</v>
      </c>
      <c r="AM340" t="str">
        <f t="shared" si="42"/>
        <v>Significant</v>
      </c>
      <c r="AN340" t="str">
        <f t="shared" si="43"/>
        <v>Low</v>
      </c>
      <c r="AQ340" t="s">
        <v>77</v>
      </c>
      <c r="AT340" t="s">
        <v>68</v>
      </c>
      <c r="AU340" t="s">
        <v>68</v>
      </c>
    </row>
    <row r="341" spans="1:47">
      <c r="A341" t="s">
        <v>473</v>
      </c>
      <c r="B341">
        <v>1989</v>
      </c>
      <c r="C341" t="s">
        <v>71</v>
      </c>
      <c r="D341" s="3" t="s">
        <v>72</v>
      </c>
      <c r="E341">
        <v>7733020</v>
      </c>
      <c r="F341" t="s">
        <v>87</v>
      </c>
      <c r="G341" t="s">
        <v>204</v>
      </c>
      <c r="H341" t="s">
        <v>51</v>
      </c>
      <c r="I341" t="s">
        <v>52</v>
      </c>
      <c r="J341" t="s">
        <v>174</v>
      </c>
      <c r="K341" t="s">
        <v>120</v>
      </c>
      <c r="L341" t="s">
        <v>55</v>
      </c>
      <c r="P341" t="s">
        <v>77</v>
      </c>
      <c r="V341">
        <v>16.66</v>
      </c>
      <c r="W341" t="s">
        <v>479</v>
      </c>
      <c r="X341" t="s">
        <v>79</v>
      </c>
      <c r="Y341" t="s">
        <v>480</v>
      </c>
      <c r="Z341" t="s">
        <v>81</v>
      </c>
      <c r="AA341" t="s">
        <v>81</v>
      </c>
      <c r="AB341" t="s">
        <v>85</v>
      </c>
      <c r="AD341">
        <v>40</v>
      </c>
      <c r="AG341" t="s">
        <v>121</v>
      </c>
      <c r="AH341">
        <f t="shared" si="41"/>
        <v>40000</v>
      </c>
      <c r="AK341" t="s">
        <v>122</v>
      </c>
      <c r="AL341">
        <v>50</v>
      </c>
      <c r="AM341" t="str">
        <f t="shared" si="42"/>
        <v>Significant</v>
      </c>
      <c r="AN341" t="str">
        <f t="shared" si="43"/>
        <v>Low</v>
      </c>
      <c r="AQ341" t="s">
        <v>77</v>
      </c>
      <c r="AT341" t="s">
        <v>68</v>
      </c>
      <c r="AU341" t="s">
        <v>68</v>
      </c>
    </row>
    <row r="342" spans="1:47">
      <c r="A342" t="s">
        <v>473</v>
      </c>
      <c r="B342">
        <v>1989</v>
      </c>
      <c r="C342" t="s">
        <v>71</v>
      </c>
      <c r="D342" s="3" t="s">
        <v>72</v>
      </c>
      <c r="E342">
        <v>7733020</v>
      </c>
      <c r="F342" t="s">
        <v>87</v>
      </c>
      <c r="G342" t="s">
        <v>204</v>
      </c>
      <c r="H342" t="s">
        <v>51</v>
      </c>
      <c r="I342" t="s">
        <v>52</v>
      </c>
      <c r="J342" t="s">
        <v>174</v>
      </c>
      <c r="K342" t="s">
        <v>120</v>
      </c>
      <c r="L342" t="s">
        <v>55</v>
      </c>
      <c r="P342" t="s">
        <v>77</v>
      </c>
      <c r="V342">
        <v>16.66</v>
      </c>
      <c r="W342" t="s">
        <v>476</v>
      </c>
      <c r="X342" t="s">
        <v>79</v>
      </c>
      <c r="Y342" t="s">
        <v>477</v>
      </c>
      <c r="Z342" t="s">
        <v>81</v>
      </c>
      <c r="AA342" t="s">
        <v>81</v>
      </c>
      <c r="AB342" t="s">
        <v>85</v>
      </c>
      <c r="AD342">
        <v>40</v>
      </c>
      <c r="AG342" t="s">
        <v>121</v>
      </c>
      <c r="AH342">
        <f t="shared" si="41"/>
        <v>40000</v>
      </c>
      <c r="AK342" t="s">
        <v>122</v>
      </c>
      <c r="AL342">
        <v>50</v>
      </c>
      <c r="AM342" t="str">
        <f t="shared" si="42"/>
        <v>Significant</v>
      </c>
      <c r="AN342" t="str">
        <f t="shared" si="43"/>
        <v>Low</v>
      </c>
      <c r="AQ342" t="s">
        <v>77</v>
      </c>
      <c r="AT342" t="s">
        <v>68</v>
      </c>
      <c r="AU342" t="s">
        <v>68</v>
      </c>
    </row>
    <row r="343" spans="1:47">
      <c r="A343" t="s">
        <v>473</v>
      </c>
      <c r="B343">
        <v>1989</v>
      </c>
      <c r="C343" t="s">
        <v>71</v>
      </c>
      <c r="D343" s="3" t="s">
        <v>72</v>
      </c>
      <c r="E343">
        <v>7733020</v>
      </c>
      <c r="F343" t="s">
        <v>87</v>
      </c>
      <c r="G343" t="s">
        <v>204</v>
      </c>
      <c r="H343" t="s">
        <v>51</v>
      </c>
      <c r="I343" t="s">
        <v>52</v>
      </c>
      <c r="J343" t="s">
        <v>174</v>
      </c>
      <c r="K343" t="s">
        <v>120</v>
      </c>
      <c r="L343" t="s">
        <v>55</v>
      </c>
      <c r="P343" t="s">
        <v>77</v>
      </c>
      <c r="V343">
        <v>16.66</v>
      </c>
      <c r="W343" t="s">
        <v>476</v>
      </c>
      <c r="X343" t="s">
        <v>79</v>
      </c>
      <c r="Y343" t="s">
        <v>477</v>
      </c>
      <c r="Z343" t="s">
        <v>81</v>
      </c>
      <c r="AA343" t="s">
        <v>81</v>
      </c>
      <c r="AB343" t="s">
        <v>85</v>
      </c>
      <c r="AD343">
        <v>40</v>
      </c>
      <c r="AG343" t="s">
        <v>121</v>
      </c>
      <c r="AH343">
        <f t="shared" si="41"/>
        <v>40000</v>
      </c>
      <c r="AK343" t="s">
        <v>122</v>
      </c>
      <c r="AL343">
        <v>50</v>
      </c>
      <c r="AM343" t="str">
        <f t="shared" si="42"/>
        <v>Significant</v>
      </c>
      <c r="AN343" t="str">
        <f t="shared" si="43"/>
        <v>Low</v>
      </c>
      <c r="AQ343" t="s">
        <v>77</v>
      </c>
      <c r="AT343" t="s">
        <v>68</v>
      </c>
      <c r="AU343" t="s">
        <v>68</v>
      </c>
    </row>
    <row r="344" spans="1:47" ht="18" customHeight="1">
      <c r="A344" t="s">
        <v>481</v>
      </c>
      <c r="B344" t="str">
        <f t="shared" ref="B344:B360" si="44">RIGHT(A344,5)</f>
        <v xml:space="preserve"> 2016</v>
      </c>
      <c r="C344" s="3" t="s">
        <v>352</v>
      </c>
      <c r="D344" s="18" t="s">
        <v>482</v>
      </c>
      <c r="E344" t="s">
        <v>483</v>
      </c>
      <c r="F344" t="s">
        <v>484</v>
      </c>
      <c r="G344" t="s">
        <v>485</v>
      </c>
      <c r="H344" t="s">
        <v>153</v>
      </c>
      <c r="I344" t="s">
        <v>154</v>
      </c>
      <c r="J344" t="s">
        <v>74</v>
      </c>
      <c r="K344" s="3" t="s">
        <v>96</v>
      </c>
      <c r="L344" t="s">
        <v>189</v>
      </c>
      <c r="M344" t="s">
        <v>271</v>
      </c>
      <c r="N344" t="s">
        <v>486</v>
      </c>
      <c r="O344" t="s">
        <v>487</v>
      </c>
      <c r="P344" t="s">
        <v>77</v>
      </c>
      <c r="R344" t="s">
        <v>488</v>
      </c>
      <c r="S344" t="s">
        <v>489</v>
      </c>
      <c r="T344" t="s">
        <v>488</v>
      </c>
      <c r="U344" t="s">
        <v>489</v>
      </c>
      <c r="V344">
        <v>3</v>
      </c>
      <c r="W344">
        <v>72</v>
      </c>
      <c r="X344" t="s">
        <v>79</v>
      </c>
      <c r="Y344">
        <v>3</v>
      </c>
      <c r="Z344" t="s">
        <v>104</v>
      </c>
      <c r="AA344" t="s">
        <v>233</v>
      </c>
      <c r="AB344" t="s">
        <v>108</v>
      </c>
      <c r="AD344">
        <v>0.25</v>
      </c>
      <c r="AG344" t="s">
        <v>489</v>
      </c>
      <c r="AH344">
        <v>0.25</v>
      </c>
      <c r="AK344" t="s">
        <v>489</v>
      </c>
      <c r="AM344" t="s">
        <v>64</v>
      </c>
      <c r="AN344" t="s">
        <v>65</v>
      </c>
      <c r="AQ344" t="s">
        <v>77</v>
      </c>
      <c r="AT344" t="s">
        <v>68</v>
      </c>
      <c r="AU344" t="s">
        <v>68</v>
      </c>
    </row>
    <row r="345" spans="1:47" ht="135.94999999999999" customHeight="1">
      <c r="A345" t="s">
        <v>481</v>
      </c>
      <c r="B345" t="str">
        <f t="shared" si="44"/>
        <v xml:space="preserve"> 2016</v>
      </c>
      <c r="C345" s="3" t="s">
        <v>352</v>
      </c>
      <c r="D345" s="18" t="s">
        <v>482</v>
      </c>
      <c r="E345" t="s">
        <v>483</v>
      </c>
      <c r="F345" t="s">
        <v>484</v>
      </c>
      <c r="G345" t="s">
        <v>485</v>
      </c>
      <c r="H345" t="s">
        <v>153</v>
      </c>
      <c r="I345" t="s">
        <v>154</v>
      </c>
      <c r="J345" t="s">
        <v>74</v>
      </c>
      <c r="K345" s="3" t="s">
        <v>96</v>
      </c>
      <c r="L345" t="s">
        <v>189</v>
      </c>
      <c r="M345" t="s">
        <v>271</v>
      </c>
      <c r="N345" t="s">
        <v>486</v>
      </c>
      <c r="O345" t="s">
        <v>487</v>
      </c>
      <c r="P345" t="s">
        <v>77</v>
      </c>
      <c r="R345" t="s">
        <v>488</v>
      </c>
      <c r="S345" t="s">
        <v>489</v>
      </c>
      <c r="T345" t="s">
        <v>488</v>
      </c>
      <c r="U345" t="s">
        <v>489</v>
      </c>
      <c r="V345">
        <v>3</v>
      </c>
      <c r="W345">
        <v>72</v>
      </c>
      <c r="X345" t="s">
        <v>79</v>
      </c>
      <c r="Y345">
        <v>3</v>
      </c>
      <c r="Z345" t="s">
        <v>104</v>
      </c>
      <c r="AA345" t="s">
        <v>490</v>
      </c>
      <c r="AG345" t="s">
        <v>489</v>
      </c>
      <c r="AK345" t="s">
        <v>489</v>
      </c>
      <c r="AM345" t="s">
        <v>64</v>
      </c>
      <c r="AN345" t="s">
        <v>65</v>
      </c>
      <c r="AQ345" t="s">
        <v>77</v>
      </c>
      <c r="AT345" t="s">
        <v>68</v>
      </c>
      <c r="AU345" t="s">
        <v>68</v>
      </c>
    </row>
    <row r="346" spans="1:47" ht="18" customHeight="1">
      <c r="A346" t="s">
        <v>481</v>
      </c>
      <c r="B346" t="str">
        <f t="shared" si="44"/>
        <v xml:space="preserve"> 2016</v>
      </c>
      <c r="C346" s="3" t="s">
        <v>352</v>
      </c>
      <c r="D346" s="18" t="s">
        <v>482</v>
      </c>
      <c r="E346" t="s">
        <v>483</v>
      </c>
      <c r="F346" t="s">
        <v>484</v>
      </c>
      <c r="G346" t="s">
        <v>485</v>
      </c>
      <c r="H346" t="s">
        <v>153</v>
      </c>
      <c r="I346" t="s">
        <v>154</v>
      </c>
      <c r="J346" t="s">
        <v>74</v>
      </c>
      <c r="K346" s="3" t="s">
        <v>96</v>
      </c>
      <c r="L346" t="s">
        <v>189</v>
      </c>
      <c r="M346" t="s">
        <v>271</v>
      </c>
      <c r="N346" t="s">
        <v>486</v>
      </c>
      <c r="O346" t="s">
        <v>487</v>
      </c>
      <c r="P346" t="s">
        <v>77</v>
      </c>
      <c r="R346" t="s">
        <v>488</v>
      </c>
      <c r="S346" t="s">
        <v>489</v>
      </c>
      <c r="T346" t="s">
        <v>488</v>
      </c>
      <c r="U346" t="s">
        <v>489</v>
      </c>
      <c r="V346">
        <v>3</v>
      </c>
      <c r="W346">
        <v>72</v>
      </c>
      <c r="X346" t="s">
        <v>79</v>
      </c>
      <c r="Y346">
        <v>3</v>
      </c>
      <c r="Z346" t="s">
        <v>104</v>
      </c>
      <c r="AA346" t="s">
        <v>491</v>
      </c>
      <c r="AB346" t="s">
        <v>108</v>
      </c>
      <c r="AD346">
        <v>0.25</v>
      </c>
      <c r="AG346" t="s">
        <v>489</v>
      </c>
      <c r="AH346">
        <v>0.25</v>
      </c>
      <c r="AK346" t="s">
        <v>489</v>
      </c>
      <c r="AM346" t="s">
        <v>64</v>
      </c>
      <c r="AN346" t="s">
        <v>65</v>
      </c>
      <c r="AQ346" t="s">
        <v>77</v>
      </c>
      <c r="AT346" t="s">
        <v>68</v>
      </c>
      <c r="AU346" t="s">
        <v>68</v>
      </c>
    </row>
    <row r="347" spans="1:47" ht="18" customHeight="1">
      <c r="A347" t="s">
        <v>481</v>
      </c>
      <c r="B347" t="str">
        <f t="shared" si="44"/>
        <v xml:space="preserve"> 2016</v>
      </c>
      <c r="C347" s="3" t="s">
        <v>352</v>
      </c>
      <c r="D347" s="18" t="s">
        <v>482</v>
      </c>
      <c r="E347" t="s">
        <v>483</v>
      </c>
      <c r="F347" t="s">
        <v>484</v>
      </c>
      <c r="G347" t="s">
        <v>485</v>
      </c>
      <c r="H347" t="s">
        <v>153</v>
      </c>
      <c r="I347" t="s">
        <v>154</v>
      </c>
      <c r="J347" t="s">
        <v>74</v>
      </c>
      <c r="K347" s="3" t="s">
        <v>75</v>
      </c>
      <c r="L347" t="s">
        <v>189</v>
      </c>
      <c r="M347" t="s">
        <v>271</v>
      </c>
      <c r="N347" t="s">
        <v>486</v>
      </c>
      <c r="O347" t="s">
        <v>487</v>
      </c>
      <c r="P347" t="s">
        <v>77</v>
      </c>
      <c r="R347" t="s">
        <v>492</v>
      </c>
      <c r="S347" t="s">
        <v>238</v>
      </c>
      <c r="T347" t="s">
        <v>492</v>
      </c>
      <c r="U347" t="s">
        <v>238</v>
      </c>
      <c r="V347">
        <v>3</v>
      </c>
      <c r="W347">
        <v>72</v>
      </c>
      <c r="X347" t="s">
        <v>79</v>
      </c>
      <c r="Y347">
        <v>3</v>
      </c>
      <c r="Z347" t="s">
        <v>104</v>
      </c>
      <c r="AA347" t="s">
        <v>233</v>
      </c>
      <c r="AB347" t="s">
        <v>108</v>
      </c>
      <c r="AD347">
        <v>10</v>
      </c>
      <c r="AG347" t="s">
        <v>238</v>
      </c>
      <c r="AH347">
        <v>10</v>
      </c>
      <c r="AK347" t="s">
        <v>238</v>
      </c>
      <c r="AM347" t="s">
        <v>64</v>
      </c>
      <c r="AN347" t="s">
        <v>65</v>
      </c>
      <c r="AQ347" t="s">
        <v>77</v>
      </c>
      <c r="AT347" t="s">
        <v>68</v>
      </c>
      <c r="AU347" t="s">
        <v>68</v>
      </c>
    </row>
    <row r="348" spans="1:47" ht="18" customHeight="1">
      <c r="A348" t="s">
        <v>481</v>
      </c>
      <c r="B348" t="str">
        <f t="shared" si="44"/>
        <v xml:space="preserve"> 2016</v>
      </c>
      <c r="C348" s="3" t="s">
        <v>352</v>
      </c>
      <c r="D348" s="18" t="s">
        <v>482</v>
      </c>
      <c r="E348" t="s">
        <v>483</v>
      </c>
      <c r="F348" t="s">
        <v>484</v>
      </c>
      <c r="G348" t="s">
        <v>485</v>
      </c>
      <c r="H348" t="s">
        <v>153</v>
      </c>
      <c r="I348" t="s">
        <v>154</v>
      </c>
      <c r="J348" t="s">
        <v>74</v>
      </c>
      <c r="K348" s="3" t="s">
        <v>75</v>
      </c>
      <c r="L348" t="s">
        <v>189</v>
      </c>
      <c r="M348" t="s">
        <v>271</v>
      </c>
      <c r="N348" t="s">
        <v>486</v>
      </c>
      <c r="O348" t="s">
        <v>487</v>
      </c>
      <c r="P348" t="s">
        <v>77</v>
      </c>
      <c r="R348" t="s">
        <v>492</v>
      </c>
      <c r="S348" t="s">
        <v>238</v>
      </c>
      <c r="T348" t="s">
        <v>492</v>
      </c>
      <c r="U348" t="s">
        <v>238</v>
      </c>
      <c r="V348">
        <v>3</v>
      </c>
      <c r="W348">
        <v>72</v>
      </c>
      <c r="X348" t="s">
        <v>79</v>
      </c>
      <c r="Y348">
        <v>3</v>
      </c>
      <c r="Z348" t="s">
        <v>104</v>
      </c>
      <c r="AA348" t="s">
        <v>490</v>
      </c>
      <c r="AB348" t="s">
        <v>108</v>
      </c>
      <c r="AD348">
        <v>500</v>
      </c>
      <c r="AG348" t="s">
        <v>238</v>
      </c>
      <c r="AH348">
        <v>500</v>
      </c>
      <c r="AK348" t="s">
        <v>238</v>
      </c>
      <c r="AM348" t="s">
        <v>64</v>
      </c>
      <c r="AN348" t="s">
        <v>65</v>
      </c>
      <c r="AQ348" t="s">
        <v>77</v>
      </c>
      <c r="AT348" t="s">
        <v>68</v>
      </c>
      <c r="AU348" t="s">
        <v>68</v>
      </c>
    </row>
    <row r="349" spans="1:47" ht="18" customHeight="1">
      <c r="A349" t="s">
        <v>481</v>
      </c>
      <c r="B349" t="str">
        <f t="shared" si="44"/>
        <v xml:space="preserve"> 2016</v>
      </c>
      <c r="C349" s="3" t="s">
        <v>352</v>
      </c>
      <c r="D349" s="18" t="s">
        <v>482</v>
      </c>
      <c r="E349" t="s">
        <v>483</v>
      </c>
      <c r="F349" t="s">
        <v>484</v>
      </c>
      <c r="G349" t="s">
        <v>485</v>
      </c>
      <c r="H349" t="s">
        <v>153</v>
      </c>
      <c r="I349" t="s">
        <v>154</v>
      </c>
      <c r="J349" t="s">
        <v>74</v>
      </c>
      <c r="K349" s="3" t="s">
        <v>75</v>
      </c>
      <c r="L349" t="s">
        <v>189</v>
      </c>
      <c r="M349" t="s">
        <v>271</v>
      </c>
      <c r="N349" t="s">
        <v>486</v>
      </c>
      <c r="O349" t="s">
        <v>487</v>
      </c>
      <c r="P349" t="s">
        <v>77</v>
      </c>
      <c r="R349" t="s">
        <v>492</v>
      </c>
      <c r="S349" t="s">
        <v>238</v>
      </c>
      <c r="T349" t="s">
        <v>492</v>
      </c>
      <c r="U349" t="s">
        <v>238</v>
      </c>
      <c r="V349">
        <v>3</v>
      </c>
      <c r="W349">
        <v>72</v>
      </c>
      <c r="X349" t="s">
        <v>79</v>
      </c>
      <c r="Y349">
        <v>3</v>
      </c>
      <c r="Z349" t="s">
        <v>104</v>
      </c>
      <c r="AA349" t="s">
        <v>491</v>
      </c>
      <c r="AG349" t="s">
        <v>238</v>
      </c>
      <c r="AK349" t="s">
        <v>238</v>
      </c>
      <c r="AM349" t="s">
        <v>64</v>
      </c>
      <c r="AN349" t="s">
        <v>65</v>
      </c>
      <c r="AQ349" t="s">
        <v>77</v>
      </c>
      <c r="AT349" t="s">
        <v>68</v>
      </c>
      <c r="AU349" t="s">
        <v>68</v>
      </c>
    </row>
    <row r="350" spans="1:47" ht="18" customHeight="1">
      <c r="A350" t="s">
        <v>481</v>
      </c>
      <c r="B350" t="str">
        <f t="shared" si="44"/>
        <v xml:space="preserve"> 2016</v>
      </c>
      <c r="C350" s="3" t="s">
        <v>352</v>
      </c>
      <c r="D350" s="18" t="s">
        <v>482</v>
      </c>
      <c r="E350" t="s">
        <v>483</v>
      </c>
      <c r="F350" t="s">
        <v>484</v>
      </c>
      <c r="G350" t="s">
        <v>485</v>
      </c>
      <c r="H350" t="s">
        <v>153</v>
      </c>
      <c r="I350" t="s">
        <v>154</v>
      </c>
      <c r="J350" t="s">
        <v>74</v>
      </c>
      <c r="K350" s="3" t="s">
        <v>96</v>
      </c>
      <c r="L350" t="s">
        <v>189</v>
      </c>
      <c r="M350" t="s">
        <v>271</v>
      </c>
      <c r="N350" t="s">
        <v>486</v>
      </c>
      <c r="O350" t="s">
        <v>487</v>
      </c>
      <c r="P350" t="s">
        <v>77</v>
      </c>
      <c r="R350" t="s">
        <v>488</v>
      </c>
      <c r="S350" t="s">
        <v>489</v>
      </c>
      <c r="T350" t="s">
        <v>488</v>
      </c>
      <c r="U350" t="s">
        <v>489</v>
      </c>
      <c r="V350">
        <v>3</v>
      </c>
      <c r="W350">
        <v>72</v>
      </c>
      <c r="X350" t="s">
        <v>79</v>
      </c>
      <c r="Y350">
        <v>3</v>
      </c>
      <c r="Z350" t="s">
        <v>194</v>
      </c>
      <c r="AA350" t="s">
        <v>195</v>
      </c>
      <c r="AB350" t="s">
        <v>108</v>
      </c>
      <c r="AD350">
        <v>0.25</v>
      </c>
      <c r="AG350" t="s">
        <v>489</v>
      </c>
      <c r="AH350">
        <v>0.25</v>
      </c>
      <c r="AK350" t="s">
        <v>489</v>
      </c>
      <c r="AM350" t="s">
        <v>64</v>
      </c>
      <c r="AN350" t="s">
        <v>65</v>
      </c>
      <c r="AQ350" t="s">
        <v>77</v>
      </c>
      <c r="AT350" t="s">
        <v>68</v>
      </c>
      <c r="AU350" t="s">
        <v>68</v>
      </c>
    </row>
    <row r="351" spans="1:47" ht="18" customHeight="1">
      <c r="A351" t="s">
        <v>481</v>
      </c>
      <c r="B351" t="str">
        <f t="shared" si="44"/>
        <v xml:space="preserve"> 2016</v>
      </c>
      <c r="C351" s="3" t="s">
        <v>352</v>
      </c>
      <c r="D351" s="18" t="s">
        <v>482</v>
      </c>
      <c r="E351" t="s">
        <v>483</v>
      </c>
      <c r="F351" t="s">
        <v>484</v>
      </c>
      <c r="G351" t="s">
        <v>485</v>
      </c>
      <c r="H351" t="s">
        <v>153</v>
      </c>
      <c r="I351" t="s">
        <v>154</v>
      </c>
      <c r="J351" t="s">
        <v>74</v>
      </c>
      <c r="K351" s="3" t="s">
        <v>75</v>
      </c>
      <c r="L351" t="s">
        <v>189</v>
      </c>
      <c r="M351" t="s">
        <v>271</v>
      </c>
      <c r="N351" t="s">
        <v>486</v>
      </c>
      <c r="O351" t="s">
        <v>487</v>
      </c>
      <c r="P351" t="s">
        <v>77</v>
      </c>
      <c r="R351" t="s">
        <v>492</v>
      </c>
      <c r="S351" t="s">
        <v>238</v>
      </c>
      <c r="T351" t="s">
        <v>492</v>
      </c>
      <c r="U351" t="s">
        <v>238</v>
      </c>
      <c r="V351">
        <v>3</v>
      </c>
      <c r="W351">
        <v>72</v>
      </c>
      <c r="X351" t="s">
        <v>79</v>
      </c>
      <c r="Y351">
        <v>3</v>
      </c>
      <c r="Z351" t="s">
        <v>194</v>
      </c>
      <c r="AA351" t="s">
        <v>195</v>
      </c>
      <c r="AB351" t="s">
        <v>108</v>
      </c>
      <c r="AD351">
        <v>10</v>
      </c>
      <c r="AG351" t="s">
        <v>238</v>
      </c>
      <c r="AH351">
        <v>10</v>
      </c>
      <c r="AK351" t="s">
        <v>238</v>
      </c>
      <c r="AM351" t="s">
        <v>64</v>
      </c>
      <c r="AN351" t="s">
        <v>65</v>
      </c>
      <c r="AQ351" t="s">
        <v>77</v>
      </c>
      <c r="AT351" t="s">
        <v>68</v>
      </c>
      <c r="AU351" t="s">
        <v>68</v>
      </c>
    </row>
    <row r="352" spans="1:47" ht="18" customHeight="1">
      <c r="A352" t="s">
        <v>481</v>
      </c>
      <c r="B352" t="str">
        <f t="shared" si="44"/>
        <v xml:space="preserve"> 2016</v>
      </c>
      <c r="C352" s="3" t="s">
        <v>352</v>
      </c>
      <c r="D352" s="18" t="s">
        <v>482</v>
      </c>
      <c r="E352" t="s">
        <v>483</v>
      </c>
      <c r="F352" t="s">
        <v>484</v>
      </c>
      <c r="G352" t="s">
        <v>485</v>
      </c>
      <c r="H352" t="s">
        <v>153</v>
      </c>
      <c r="I352" t="s">
        <v>154</v>
      </c>
      <c r="J352" t="s">
        <v>74</v>
      </c>
      <c r="K352" s="3" t="s">
        <v>96</v>
      </c>
      <c r="L352" t="s">
        <v>189</v>
      </c>
      <c r="M352" t="s">
        <v>271</v>
      </c>
      <c r="N352" t="s">
        <v>486</v>
      </c>
      <c r="O352" t="s">
        <v>487</v>
      </c>
      <c r="P352" t="s">
        <v>77</v>
      </c>
      <c r="R352" t="s">
        <v>488</v>
      </c>
      <c r="S352" t="s">
        <v>489</v>
      </c>
      <c r="T352" t="s">
        <v>488</v>
      </c>
      <c r="U352" t="s">
        <v>489</v>
      </c>
      <c r="V352">
        <v>3</v>
      </c>
      <c r="W352">
        <v>72</v>
      </c>
      <c r="X352" t="s">
        <v>79</v>
      </c>
      <c r="Y352">
        <v>3</v>
      </c>
      <c r="Z352" t="s">
        <v>81</v>
      </c>
      <c r="AA352" t="s">
        <v>81</v>
      </c>
      <c r="AE352">
        <v>0.01</v>
      </c>
      <c r="AF352">
        <v>2.5</v>
      </c>
      <c r="AG352" t="s">
        <v>489</v>
      </c>
      <c r="AI352">
        <v>0.01</v>
      </c>
      <c r="AJ352">
        <v>2.5</v>
      </c>
      <c r="AK352" t="s">
        <v>489</v>
      </c>
      <c r="AL352">
        <v>0</v>
      </c>
      <c r="AM352" t="str">
        <f>IF(ISBLANK(AL352),"",IF(AL352&gt;=75,"Severe",IF(AL352&gt;=25,"Significant",IF(AL352&gt;=1,"Some", IF(AL352=0,"None")))))</f>
        <v>None</v>
      </c>
      <c r="AN352" t="str">
        <f>IF(ISBLANK(AL352),"",IF(AL352&gt;=75,"None",IF(AL352&gt;=25,"Low",IF(AL352&gt;=1,"Medium", IF(AL352=0,"High")))))</f>
        <v>High</v>
      </c>
      <c r="AO352" t="str">
        <f t="shared" ref="AO352:AP356" si="45">AM352</f>
        <v>None</v>
      </c>
      <c r="AP352" t="str">
        <f t="shared" si="45"/>
        <v>High</v>
      </c>
      <c r="AQ352" t="s">
        <v>77</v>
      </c>
      <c r="AT352" t="s">
        <v>68</v>
      </c>
      <c r="AU352" t="s">
        <v>68</v>
      </c>
    </row>
    <row r="353" spans="1:47" ht="18" customHeight="1">
      <c r="A353" t="s">
        <v>481</v>
      </c>
      <c r="B353" t="str">
        <f t="shared" si="44"/>
        <v xml:space="preserve"> 2016</v>
      </c>
      <c r="C353" s="3" t="s">
        <v>352</v>
      </c>
      <c r="D353" s="18" t="s">
        <v>482</v>
      </c>
      <c r="E353" t="s">
        <v>483</v>
      </c>
      <c r="F353" t="s">
        <v>484</v>
      </c>
      <c r="G353" t="s">
        <v>485</v>
      </c>
      <c r="H353" t="s">
        <v>153</v>
      </c>
      <c r="I353" t="s">
        <v>154</v>
      </c>
      <c r="J353" t="s">
        <v>74</v>
      </c>
      <c r="K353" s="3" t="s">
        <v>75</v>
      </c>
      <c r="L353" t="s">
        <v>189</v>
      </c>
      <c r="M353" t="s">
        <v>271</v>
      </c>
      <c r="N353" t="s">
        <v>486</v>
      </c>
      <c r="O353" t="s">
        <v>487</v>
      </c>
      <c r="P353" t="s">
        <v>77</v>
      </c>
      <c r="R353" t="s">
        <v>492</v>
      </c>
      <c r="S353" t="s">
        <v>238</v>
      </c>
      <c r="T353" t="s">
        <v>492</v>
      </c>
      <c r="U353" t="s">
        <v>238</v>
      </c>
      <c r="V353">
        <v>3</v>
      </c>
      <c r="W353">
        <v>72</v>
      </c>
      <c r="X353" t="s">
        <v>79</v>
      </c>
      <c r="Y353">
        <v>3</v>
      </c>
      <c r="Z353" t="s">
        <v>81</v>
      </c>
      <c r="AA353" t="s">
        <v>81</v>
      </c>
      <c r="AE353">
        <v>10</v>
      </c>
      <c r="AF353">
        <v>500</v>
      </c>
      <c r="AG353" t="s">
        <v>238</v>
      </c>
      <c r="AI353">
        <v>10</v>
      </c>
      <c r="AJ353">
        <v>500</v>
      </c>
      <c r="AK353" t="s">
        <v>238</v>
      </c>
      <c r="AL353">
        <v>0</v>
      </c>
      <c r="AM353" t="str">
        <f>IF(ISBLANK(AL353),"",IF(AL353&gt;=75,"Severe",IF(AL353&gt;=25,"Significant",IF(AL353&gt;=1,"Some", IF(AL353=0,"None")))))</f>
        <v>None</v>
      </c>
      <c r="AN353" t="str">
        <f>IF(ISBLANK(AL353),"",IF(AL353&gt;=75,"None",IF(AL353&gt;=25,"Low",IF(AL353&gt;=1,"Medium", IF(AL353=0,"High")))))</f>
        <v>High</v>
      </c>
      <c r="AO353" t="str">
        <f t="shared" si="45"/>
        <v>None</v>
      </c>
      <c r="AP353" t="str">
        <f t="shared" si="45"/>
        <v>High</v>
      </c>
      <c r="AQ353" t="s">
        <v>77</v>
      </c>
      <c r="AR353" s="5" t="s">
        <v>493</v>
      </c>
      <c r="AT353" t="s">
        <v>68</v>
      </c>
      <c r="AU353" t="s">
        <v>68</v>
      </c>
    </row>
    <row r="354" spans="1:47" ht="31.5">
      <c r="A354" t="s">
        <v>494</v>
      </c>
      <c r="B354" t="str">
        <f t="shared" si="44"/>
        <v xml:space="preserve"> 1990</v>
      </c>
      <c r="C354" t="s">
        <v>49</v>
      </c>
      <c r="D354" t="s">
        <v>49</v>
      </c>
      <c r="F354" t="s">
        <v>495</v>
      </c>
      <c r="G354" t="s">
        <v>495</v>
      </c>
      <c r="H354" t="s">
        <v>94</v>
      </c>
      <c r="I354" s="3" t="s">
        <v>95</v>
      </c>
      <c r="J354" t="s">
        <v>74</v>
      </c>
      <c r="K354" s="3" t="s">
        <v>96</v>
      </c>
      <c r="L354" t="s">
        <v>97</v>
      </c>
      <c r="M354" s="19" t="s">
        <v>496</v>
      </c>
      <c r="O354" t="s">
        <v>497</v>
      </c>
      <c r="P354" t="s">
        <v>237</v>
      </c>
      <c r="Q354">
        <v>1</v>
      </c>
      <c r="R354">
        <v>100</v>
      </c>
      <c r="S354" t="s">
        <v>498</v>
      </c>
      <c r="T354">
        <v>100</v>
      </c>
      <c r="U354" t="s">
        <v>498</v>
      </c>
      <c r="V354">
        <v>90</v>
      </c>
      <c r="W354">
        <v>90</v>
      </c>
      <c r="X354" t="s">
        <v>103</v>
      </c>
      <c r="Y354">
        <v>90</v>
      </c>
      <c r="Z354" t="s">
        <v>81</v>
      </c>
      <c r="AA354" t="s">
        <v>81</v>
      </c>
      <c r="AD354">
        <v>100</v>
      </c>
      <c r="AG354" t="s">
        <v>498</v>
      </c>
      <c r="AH354">
        <v>100</v>
      </c>
      <c r="AK354" t="s">
        <v>498</v>
      </c>
      <c r="AL354">
        <v>95.5</v>
      </c>
      <c r="AM354" t="str">
        <f>IF(ISBLANK(AL354),"",IF(AL354&gt;=75,"Severe",IF(AL354&gt;=25,"Significant",IF(AL354&gt;=1,"Some", IF(AL354=0,"None")))))</f>
        <v>Severe</v>
      </c>
      <c r="AN354" t="str">
        <f>IF(ISBLANK(AL354),"",IF(AL354&gt;=75,"None",IF(AL354&gt;=25,"Low",IF(AL354&gt;=1,"Medium", IF(AL354=0,"High")))))</f>
        <v>None</v>
      </c>
      <c r="AO354" t="str">
        <f t="shared" si="45"/>
        <v>Severe</v>
      </c>
      <c r="AP354" t="str">
        <f t="shared" si="45"/>
        <v>None</v>
      </c>
      <c r="AQ354" t="s">
        <v>237</v>
      </c>
      <c r="AR354" s="5" t="s">
        <v>499</v>
      </c>
      <c r="AT354" t="s">
        <v>68</v>
      </c>
      <c r="AU354" t="s">
        <v>68</v>
      </c>
    </row>
    <row r="355" spans="1:47">
      <c r="A355" t="s">
        <v>494</v>
      </c>
      <c r="B355" t="str">
        <f t="shared" si="44"/>
        <v xml:space="preserve"> 1990</v>
      </c>
      <c r="C355" t="s">
        <v>49</v>
      </c>
      <c r="D355" t="s">
        <v>49</v>
      </c>
      <c r="F355" t="s">
        <v>495</v>
      </c>
      <c r="G355" t="s">
        <v>495</v>
      </c>
      <c r="H355" t="s">
        <v>94</v>
      </c>
      <c r="I355" s="3" t="s">
        <v>95</v>
      </c>
      <c r="J355" t="s">
        <v>74</v>
      </c>
      <c r="K355" s="3" t="s">
        <v>96</v>
      </c>
      <c r="L355" t="s">
        <v>97</v>
      </c>
      <c r="M355" s="19" t="s">
        <v>496</v>
      </c>
      <c r="O355" t="s">
        <v>497</v>
      </c>
      <c r="P355" t="s">
        <v>237</v>
      </c>
      <c r="Q355">
        <v>1</v>
      </c>
      <c r="R355">
        <v>50</v>
      </c>
      <c r="S355" t="s">
        <v>498</v>
      </c>
      <c r="T355">
        <v>50</v>
      </c>
      <c r="U355" t="s">
        <v>498</v>
      </c>
      <c r="V355">
        <v>90</v>
      </c>
      <c r="W355">
        <v>90</v>
      </c>
      <c r="X355" t="s">
        <v>103</v>
      </c>
      <c r="Y355">
        <v>90</v>
      </c>
      <c r="Z355" t="s">
        <v>81</v>
      </c>
      <c r="AA355" t="s">
        <v>81</v>
      </c>
      <c r="AD355">
        <v>50</v>
      </c>
      <c r="AG355" t="s">
        <v>498</v>
      </c>
      <c r="AH355">
        <v>50</v>
      </c>
      <c r="AK355" t="s">
        <v>498</v>
      </c>
      <c r="AL355">
        <v>73.5</v>
      </c>
      <c r="AM355" t="str">
        <f>IF(ISBLANK(AL355),"",IF(AL355&gt;=75,"Severe",IF(AL355&gt;=25,"Significant",IF(AL355&gt;=1,"Some", IF(AL355=0,"None")))))</f>
        <v>Significant</v>
      </c>
      <c r="AN355" t="str">
        <f>IF(ISBLANK(AL355),"",IF(AL355&gt;=75,"None",IF(AL355&gt;=25,"Low",IF(AL355&gt;=1,"Medium", IF(AL355=0,"High")))))</f>
        <v>Low</v>
      </c>
      <c r="AO355" t="str">
        <f t="shared" si="45"/>
        <v>Significant</v>
      </c>
      <c r="AP355" t="str">
        <f t="shared" si="45"/>
        <v>Low</v>
      </c>
      <c r="AQ355" t="s">
        <v>237</v>
      </c>
      <c r="AT355" t="s">
        <v>68</v>
      </c>
      <c r="AU355" t="s">
        <v>68</v>
      </c>
    </row>
    <row r="356" spans="1:47">
      <c r="A356" t="s">
        <v>494</v>
      </c>
      <c r="B356" t="str">
        <f t="shared" si="44"/>
        <v xml:space="preserve"> 1990</v>
      </c>
      <c r="C356" t="s">
        <v>49</v>
      </c>
      <c r="D356" t="s">
        <v>49</v>
      </c>
      <c r="F356" t="s">
        <v>495</v>
      </c>
      <c r="G356" t="s">
        <v>495</v>
      </c>
      <c r="H356" t="s">
        <v>94</v>
      </c>
      <c r="I356" s="3" t="s">
        <v>95</v>
      </c>
      <c r="J356" t="s">
        <v>74</v>
      </c>
      <c r="K356" s="3" t="s">
        <v>96</v>
      </c>
      <c r="L356" t="s">
        <v>97</v>
      </c>
      <c r="M356" s="19" t="s">
        <v>496</v>
      </c>
      <c r="O356" t="s">
        <v>497</v>
      </c>
      <c r="P356" t="s">
        <v>237</v>
      </c>
      <c r="Q356">
        <v>90</v>
      </c>
      <c r="R356">
        <v>500</v>
      </c>
      <c r="S356" t="s">
        <v>500</v>
      </c>
      <c r="V356">
        <v>90</v>
      </c>
      <c r="W356">
        <v>90</v>
      </c>
      <c r="X356" t="s">
        <v>103</v>
      </c>
      <c r="Y356">
        <v>90</v>
      </c>
      <c r="Z356" t="s">
        <v>81</v>
      </c>
      <c r="AA356" t="s">
        <v>81</v>
      </c>
      <c r="AD356">
        <v>500</v>
      </c>
      <c r="AG356" t="s">
        <v>500</v>
      </c>
      <c r="AL356">
        <v>58.8</v>
      </c>
      <c r="AM356" t="str">
        <f>IF(ISBLANK(AL356),"",IF(AL356&gt;=75,"Severe",IF(AL356&gt;=25,"Significant",IF(AL356&gt;=1,"Some", IF(AL356=0,"None")))))</f>
        <v>Significant</v>
      </c>
      <c r="AN356" t="str">
        <f>IF(ISBLANK(AL356),"",IF(AL356&gt;=75,"None",IF(AL356&gt;=25,"Low",IF(AL356&gt;=1,"Medium", IF(AL356=0,"High")))))</f>
        <v>Low</v>
      </c>
      <c r="AO356" t="str">
        <f t="shared" si="45"/>
        <v>Significant</v>
      </c>
      <c r="AP356" t="str">
        <f t="shared" si="45"/>
        <v>Low</v>
      </c>
      <c r="AQ356" t="s">
        <v>237</v>
      </c>
      <c r="AT356" t="s">
        <v>68</v>
      </c>
      <c r="AU356" t="s">
        <v>68</v>
      </c>
    </row>
    <row r="357" spans="1:47">
      <c r="A357" t="s">
        <v>501</v>
      </c>
      <c r="B357" t="str">
        <f t="shared" si="44"/>
        <v xml:space="preserve"> 1992</v>
      </c>
      <c r="C357" t="s">
        <v>49</v>
      </c>
      <c r="D357" t="s">
        <v>49</v>
      </c>
      <c r="F357" t="s">
        <v>495</v>
      </c>
      <c r="G357" t="s">
        <v>495</v>
      </c>
      <c r="H357" t="s">
        <v>94</v>
      </c>
      <c r="I357" s="3" t="s">
        <v>95</v>
      </c>
      <c r="J357" t="s">
        <v>174</v>
      </c>
      <c r="K357" s="3" t="s">
        <v>96</v>
      </c>
      <c r="L357" t="s">
        <v>97</v>
      </c>
      <c r="M357" s="19" t="s">
        <v>60</v>
      </c>
      <c r="N357" t="s">
        <v>60</v>
      </c>
      <c r="O357" t="s">
        <v>60</v>
      </c>
      <c r="P357" t="s">
        <v>237</v>
      </c>
      <c r="Q357">
        <v>1</v>
      </c>
      <c r="R357">
        <v>100</v>
      </c>
      <c r="S357" t="s">
        <v>498</v>
      </c>
      <c r="T357">
        <v>100</v>
      </c>
      <c r="U357" t="s">
        <v>498</v>
      </c>
      <c r="V357">
        <v>84</v>
      </c>
      <c r="W357">
        <v>12</v>
      </c>
      <c r="X357" t="s">
        <v>168</v>
      </c>
      <c r="Y357">
        <v>84</v>
      </c>
      <c r="Z357" t="s">
        <v>194</v>
      </c>
      <c r="AA357" t="s">
        <v>195</v>
      </c>
      <c r="AD357">
        <v>100</v>
      </c>
      <c r="AG357" t="s">
        <v>498</v>
      </c>
      <c r="AH357">
        <v>100</v>
      </c>
      <c r="AK357" t="s">
        <v>498</v>
      </c>
      <c r="AM357" t="s">
        <v>64</v>
      </c>
      <c r="AN357" t="s">
        <v>65</v>
      </c>
      <c r="AQ357" t="s">
        <v>237</v>
      </c>
      <c r="AT357" t="s">
        <v>68</v>
      </c>
      <c r="AU357" t="s">
        <v>68</v>
      </c>
    </row>
    <row r="358" spans="1:47">
      <c r="A358" t="s">
        <v>501</v>
      </c>
      <c r="B358" t="str">
        <f t="shared" si="44"/>
        <v xml:space="preserve"> 1992</v>
      </c>
      <c r="C358" t="s">
        <v>49</v>
      </c>
      <c r="D358" t="s">
        <v>49</v>
      </c>
      <c r="F358" t="s">
        <v>495</v>
      </c>
      <c r="G358" t="s">
        <v>495</v>
      </c>
      <c r="H358" t="s">
        <v>94</v>
      </c>
      <c r="I358" s="3" t="s">
        <v>95</v>
      </c>
      <c r="J358" t="s">
        <v>174</v>
      </c>
      <c r="K358" s="3" t="s">
        <v>96</v>
      </c>
      <c r="L358" t="s">
        <v>97</v>
      </c>
      <c r="M358" s="19" t="s">
        <v>60</v>
      </c>
      <c r="N358" t="s">
        <v>60</v>
      </c>
      <c r="O358" t="s">
        <v>60</v>
      </c>
      <c r="P358" t="s">
        <v>237</v>
      </c>
      <c r="Q358">
        <v>1</v>
      </c>
      <c r="R358">
        <v>50</v>
      </c>
      <c r="S358" t="s">
        <v>498</v>
      </c>
      <c r="T358">
        <v>50</v>
      </c>
      <c r="U358" t="s">
        <v>498</v>
      </c>
      <c r="V358">
        <v>84</v>
      </c>
      <c r="W358">
        <v>12</v>
      </c>
      <c r="X358" t="s">
        <v>168</v>
      </c>
      <c r="Y358">
        <v>84</v>
      </c>
      <c r="Z358" t="s">
        <v>194</v>
      </c>
      <c r="AA358" t="s">
        <v>195</v>
      </c>
      <c r="AD358">
        <v>50</v>
      </c>
      <c r="AG358" t="s">
        <v>498</v>
      </c>
      <c r="AH358">
        <v>50</v>
      </c>
      <c r="AK358" t="s">
        <v>498</v>
      </c>
      <c r="AM358" t="s">
        <v>64</v>
      </c>
      <c r="AN358" t="s">
        <v>65</v>
      </c>
      <c r="AQ358" t="s">
        <v>237</v>
      </c>
      <c r="AT358" t="s">
        <v>68</v>
      </c>
      <c r="AU358" t="s">
        <v>68</v>
      </c>
    </row>
    <row r="359" spans="1:47" ht="47.25">
      <c r="A359" t="s">
        <v>501</v>
      </c>
      <c r="B359" t="str">
        <f t="shared" si="44"/>
        <v xml:space="preserve"> 1992</v>
      </c>
      <c r="C359" t="s">
        <v>49</v>
      </c>
      <c r="D359" t="s">
        <v>49</v>
      </c>
      <c r="F359" t="s">
        <v>495</v>
      </c>
      <c r="G359" t="s">
        <v>495</v>
      </c>
      <c r="H359" t="s">
        <v>94</v>
      </c>
      <c r="I359" s="3" t="s">
        <v>95</v>
      </c>
      <c r="J359" t="s">
        <v>174</v>
      </c>
      <c r="K359" s="3" t="s">
        <v>96</v>
      </c>
      <c r="L359" t="s">
        <v>97</v>
      </c>
      <c r="M359" s="19" t="s">
        <v>60</v>
      </c>
      <c r="N359" t="s">
        <v>60</v>
      </c>
      <c r="O359" t="s">
        <v>60</v>
      </c>
      <c r="P359" t="s">
        <v>237</v>
      </c>
      <c r="Q359">
        <v>1</v>
      </c>
      <c r="R359">
        <v>100</v>
      </c>
      <c r="S359" t="s">
        <v>498</v>
      </c>
      <c r="T359">
        <v>100</v>
      </c>
      <c r="U359" t="s">
        <v>498</v>
      </c>
      <c r="V359">
        <v>84</v>
      </c>
      <c r="W359">
        <v>12</v>
      </c>
      <c r="X359" t="s">
        <v>168</v>
      </c>
      <c r="Y359">
        <v>84</v>
      </c>
      <c r="Z359" t="s">
        <v>81</v>
      </c>
      <c r="AA359" t="s">
        <v>81</v>
      </c>
      <c r="AD359">
        <v>100</v>
      </c>
      <c r="AG359" t="s">
        <v>498</v>
      </c>
      <c r="AH359">
        <v>100</v>
      </c>
      <c r="AK359" t="s">
        <v>498</v>
      </c>
      <c r="AM359" t="str">
        <f t="shared" ref="AM359:AM368" si="46">IF(ISBLANK(AL359),"",IF(AL359&gt;=75,"Severe",IF(AL359&gt;=25,"Significant",IF(AL359&gt;=1,"Some", IF(AL359=0,"None")))))</f>
        <v/>
      </c>
      <c r="AN359" t="str">
        <f t="shared" ref="AN359:AN368" si="47">IF(ISBLANK(AL359),"",IF(AL359&gt;=75,"None",IF(AL359&gt;=25,"Low",IF(AL359&gt;=1,"Medium", IF(AL359=0,"High")))))</f>
        <v/>
      </c>
      <c r="AO359" t="str">
        <f t="shared" ref="AO359:AP361" si="48">AM359</f>
        <v/>
      </c>
      <c r="AP359" t="str">
        <f t="shared" si="48"/>
        <v/>
      </c>
      <c r="AQ359" t="s">
        <v>237</v>
      </c>
      <c r="AR359" s="5" t="s">
        <v>502</v>
      </c>
      <c r="AT359" t="s">
        <v>68</v>
      </c>
      <c r="AU359" t="s">
        <v>68</v>
      </c>
    </row>
    <row r="360" spans="1:47">
      <c r="A360" t="s">
        <v>501</v>
      </c>
      <c r="B360" t="str">
        <f t="shared" si="44"/>
        <v xml:space="preserve"> 1992</v>
      </c>
      <c r="C360" t="s">
        <v>49</v>
      </c>
      <c r="D360" t="s">
        <v>49</v>
      </c>
      <c r="F360" t="s">
        <v>495</v>
      </c>
      <c r="G360" t="s">
        <v>495</v>
      </c>
      <c r="H360" t="s">
        <v>94</v>
      </c>
      <c r="I360" s="3" t="s">
        <v>95</v>
      </c>
      <c r="J360" t="s">
        <v>174</v>
      </c>
      <c r="K360" s="3" t="s">
        <v>96</v>
      </c>
      <c r="L360" t="s">
        <v>97</v>
      </c>
      <c r="M360" s="19" t="s">
        <v>60</v>
      </c>
      <c r="N360" t="s">
        <v>60</v>
      </c>
      <c r="O360" t="s">
        <v>60</v>
      </c>
      <c r="P360" t="s">
        <v>237</v>
      </c>
      <c r="Q360">
        <v>1</v>
      </c>
      <c r="R360">
        <v>50</v>
      </c>
      <c r="S360" t="s">
        <v>498</v>
      </c>
      <c r="T360">
        <v>50</v>
      </c>
      <c r="U360" t="s">
        <v>498</v>
      </c>
      <c r="V360">
        <v>84</v>
      </c>
      <c r="W360">
        <v>12</v>
      </c>
      <c r="X360" t="s">
        <v>168</v>
      </c>
      <c r="Y360">
        <v>84</v>
      </c>
      <c r="Z360" t="s">
        <v>81</v>
      </c>
      <c r="AA360" t="s">
        <v>81</v>
      </c>
      <c r="AD360">
        <v>50</v>
      </c>
      <c r="AG360" t="s">
        <v>498</v>
      </c>
      <c r="AH360">
        <v>50</v>
      </c>
      <c r="AK360" t="s">
        <v>498</v>
      </c>
      <c r="AM360" t="str">
        <f t="shared" si="46"/>
        <v/>
      </c>
      <c r="AN360" t="str">
        <f t="shared" si="47"/>
        <v/>
      </c>
      <c r="AO360" t="str">
        <f t="shared" si="48"/>
        <v/>
      </c>
      <c r="AP360" t="str">
        <f t="shared" si="48"/>
        <v/>
      </c>
      <c r="AQ360" t="s">
        <v>237</v>
      </c>
      <c r="AT360" t="s">
        <v>68</v>
      </c>
      <c r="AU360" t="s">
        <v>68</v>
      </c>
    </row>
    <row r="361" spans="1:47" ht="47.25">
      <c r="A361" t="s">
        <v>503</v>
      </c>
      <c r="B361">
        <v>1976</v>
      </c>
      <c r="C361" t="s">
        <v>71</v>
      </c>
      <c r="D361" s="3" t="s">
        <v>72</v>
      </c>
      <c r="E361">
        <v>7758987</v>
      </c>
      <c r="F361" t="s">
        <v>73</v>
      </c>
      <c r="G361" t="s">
        <v>249</v>
      </c>
      <c r="H361" t="s">
        <v>51</v>
      </c>
      <c r="I361" t="s">
        <v>52</v>
      </c>
      <c r="J361" t="s">
        <v>74</v>
      </c>
      <c r="K361" t="s">
        <v>120</v>
      </c>
      <c r="L361" t="s">
        <v>55</v>
      </c>
      <c r="M361" t="s">
        <v>504</v>
      </c>
      <c r="O361">
        <v>10</v>
      </c>
      <c r="P361" t="s">
        <v>77</v>
      </c>
      <c r="Q361">
        <v>1</v>
      </c>
      <c r="R361" t="s">
        <v>505</v>
      </c>
      <c r="S361" t="s">
        <v>198</v>
      </c>
      <c r="T361" t="s">
        <v>506</v>
      </c>
      <c r="U361" t="s">
        <v>122</v>
      </c>
      <c r="V361">
        <v>25</v>
      </c>
      <c r="W361">
        <v>96</v>
      </c>
      <c r="X361" t="s">
        <v>79</v>
      </c>
      <c r="Y361">
        <v>4</v>
      </c>
      <c r="Z361" t="s">
        <v>81</v>
      </c>
      <c r="AA361" t="s">
        <v>81</v>
      </c>
      <c r="AB361" t="s">
        <v>114</v>
      </c>
      <c r="AD361">
        <v>0.45</v>
      </c>
      <c r="AG361" t="s">
        <v>198</v>
      </c>
      <c r="AH361">
        <v>450</v>
      </c>
      <c r="AK361" t="s">
        <v>122</v>
      </c>
      <c r="AL361">
        <v>50</v>
      </c>
      <c r="AM361" t="str">
        <f t="shared" si="46"/>
        <v>Significant</v>
      </c>
      <c r="AN361" t="str">
        <f t="shared" si="47"/>
        <v>Low</v>
      </c>
      <c r="AO361" t="str">
        <f t="shared" si="48"/>
        <v>Significant</v>
      </c>
      <c r="AP361" t="str">
        <f t="shared" si="48"/>
        <v>Low</v>
      </c>
      <c r="AQ361" t="s">
        <v>77</v>
      </c>
      <c r="AR361" s="4" t="s">
        <v>507</v>
      </c>
      <c r="AS361" t="s">
        <v>508</v>
      </c>
      <c r="AT361" t="s">
        <v>68</v>
      </c>
      <c r="AU361" t="s">
        <v>68</v>
      </c>
    </row>
    <row r="362" spans="1:47">
      <c r="A362" t="s">
        <v>503</v>
      </c>
      <c r="B362">
        <v>1976</v>
      </c>
      <c r="C362" t="s">
        <v>71</v>
      </c>
      <c r="D362" s="3" t="s">
        <v>72</v>
      </c>
      <c r="E362">
        <v>7758987</v>
      </c>
      <c r="F362" t="s">
        <v>73</v>
      </c>
      <c r="G362" t="s">
        <v>249</v>
      </c>
      <c r="H362" t="s">
        <v>51</v>
      </c>
      <c r="I362" t="s">
        <v>52</v>
      </c>
      <c r="J362" t="s">
        <v>74</v>
      </c>
      <c r="K362" t="s">
        <v>120</v>
      </c>
      <c r="L362" t="s">
        <v>55</v>
      </c>
      <c r="M362" t="s">
        <v>504</v>
      </c>
      <c r="O362">
        <v>5</v>
      </c>
      <c r="P362" t="s">
        <v>77</v>
      </c>
      <c r="Q362">
        <v>1</v>
      </c>
      <c r="R362" t="s">
        <v>505</v>
      </c>
      <c r="S362" t="s">
        <v>198</v>
      </c>
      <c r="T362" t="s">
        <v>506</v>
      </c>
      <c r="U362" t="s">
        <v>122</v>
      </c>
      <c r="V362">
        <v>25</v>
      </c>
      <c r="W362">
        <v>96</v>
      </c>
      <c r="X362" t="s">
        <v>79</v>
      </c>
      <c r="Y362">
        <v>4</v>
      </c>
      <c r="Z362" t="s">
        <v>81</v>
      </c>
      <c r="AA362" t="s">
        <v>81</v>
      </c>
      <c r="AB362" t="s">
        <v>114</v>
      </c>
      <c r="AD362">
        <v>0.2</v>
      </c>
      <c r="AG362" t="s">
        <v>198</v>
      </c>
      <c r="AH362">
        <v>200</v>
      </c>
      <c r="AK362" t="s">
        <v>122</v>
      </c>
      <c r="AL362">
        <v>50</v>
      </c>
      <c r="AM362" t="str">
        <f t="shared" si="46"/>
        <v>Significant</v>
      </c>
      <c r="AN362" t="str">
        <f t="shared" si="47"/>
        <v>Low</v>
      </c>
      <c r="AQ362" t="s">
        <v>77</v>
      </c>
      <c r="AS362" t="s">
        <v>508</v>
      </c>
      <c r="AT362" t="s">
        <v>68</v>
      </c>
      <c r="AU362" t="s">
        <v>68</v>
      </c>
    </row>
    <row r="363" spans="1:47">
      <c r="A363" t="s">
        <v>503</v>
      </c>
      <c r="B363">
        <v>1976</v>
      </c>
      <c r="C363" t="s">
        <v>71</v>
      </c>
      <c r="D363" s="3" t="s">
        <v>72</v>
      </c>
      <c r="E363">
        <v>7758987</v>
      </c>
      <c r="F363" t="s">
        <v>73</v>
      </c>
      <c r="G363" t="s">
        <v>249</v>
      </c>
      <c r="H363" t="s">
        <v>51</v>
      </c>
      <c r="I363" t="s">
        <v>52</v>
      </c>
      <c r="J363" t="s">
        <v>74</v>
      </c>
      <c r="K363" t="s">
        <v>120</v>
      </c>
      <c r="L363" t="s">
        <v>55</v>
      </c>
      <c r="M363" t="s">
        <v>504</v>
      </c>
      <c r="O363">
        <v>5</v>
      </c>
      <c r="P363" t="s">
        <v>77</v>
      </c>
      <c r="Q363">
        <v>1</v>
      </c>
      <c r="R363" t="s">
        <v>505</v>
      </c>
      <c r="S363" t="s">
        <v>198</v>
      </c>
      <c r="T363" t="s">
        <v>506</v>
      </c>
      <c r="U363" t="s">
        <v>122</v>
      </c>
      <c r="V363">
        <v>25</v>
      </c>
      <c r="W363">
        <v>96</v>
      </c>
      <c r="X363" t="s">
        <v>79</v>
      </c>
      <c r="Y363">
        <v>4</v>
      </c>
      <c r="Z363" t="s">
        <v>81</v>
      </c>
      <c r="AA363" t="s">
        <v>81</v>
      </c>
      <c r="AB363" t="s">
        <v>114</v>
      </c>
      <c r="AD363">
        <v>0.2</v>
      </c>
      <c r="AG363" t="s">
        <v>198</v>
      </c>
      <c r="AH363">
        <v>200</v>
      </c>
      <c r="AK363" t="s">
        <v>122</v>
      </c>
      <c r="AL363">
        <v>50</v>
      </c>
      <c r="AM363" t="str">
        <f t="shared" si="46"/>
        <v>Significant</v>
      </c>
      <c r="AN363" t="str">
        <f t="shared" si="47"/>
        <v>Low</v>
      </c>
      <c r="AQ363" t="s">
        <v>77</v>
      </c>
      <c r="AS363" t="s">
        <v>509</v>
      </c>
      <c r="AT363" t="s">
        <v>68</v>
      </c>
      <c r="AU363" t="s">
        <v>68</v>
      </c>
    </row>
    <row r="364" spans="1:47">
      <c r="A364" t="s">
        <v>503</v>
      </c>
      <c r="B364">
        <v>1976</v>
      </c>
      <c r="C364" t="s">
        <v>71</v>
      </c>
      <c r="D364" s="3" t="s">
        <v>72</v>
      </c>
      <c r="E364">
        <v>7758987</v>
      </c>
      <c r="F364" t="s">
        <v>73</v>
      </c>
      <c r="G364" t="s">
        <v>249</v>
      </c>
      <c r="H364" t="s">
        <v>51</v>
      </c>
      <c r="I364" t="s">
        <v>52</v>
      </c>
      <c r="J364" t="s">
        <v>74</v>
      </c>
      <c r="K364" t="s">
        <v>120</v>
      </c>
      <c r="L364" t="s">
        <v>55</v>
      </c>
      <c r="M364" t="s">
        <v>504</v>
      </c>
      <c r="O364">
        <v>34</v>
      </c>
      <c r="P364" t="s">
        <v>77</v>
      </c>
      <c r="Q364">
        <v>1</v>
      </c>
      <c r="R364" t="s">
        <v>505</v>
      </c>
      <c r="S364" t="s">
        <v>198</v>
      </c>
      <c r="T364" t="s">
        <v>506</v>
      </c>
      <c r="U364" t="s">
        <v>122</v>
      </c>
      <c r="V364">
        <v>25</v>
      </c>
      <c r="W364">
        <v>96</v>
      </c>
      <c r="X364" t="s">
        <v>79</v>
      </c>
      <c r="Y364">
        <v>4</v>
      </c>
      <c r="Z364" t="s">
        <v>81</v>
      </c>
      <c r="AA364" t="s">
        <v>81</v>
      </c>
      <c r="AB364" t="s">
        <v>114</v>
      </c>
      <c r="AD364">
        <v>0.45</v>
      </c>
      <c r="AG364" t="s">
        <v>198</v>
      </c>
      <c r="AH364">
        <v>450</v>
      </c>
      <c r="AK364" t="s">
        <v>122</v>
      </c>
      <c r="AL364">
        <v>50</v>
      </c>
      <c r="AM364" t="str">
        <f t="shared" si="46"/>
        <v>Significant</v>
      </c>
      <c r="AN364" t="str">
        <f t="shared" si="47"/>
        <v>Low</v>
      </c>
      <c r="AQ364" t="s">
        <v>77</v>
      </c>
      <c r="AS364" t="s">
        <v>508</v>
      </c>
      <c r="AT364" t="s">
        <v>68</v>
      </c>
      <c r="AU364" t="s">
        <v>68</v>
      </c>
    </row>
    <row r="365" spans="1:47">
      <c r="A365" t="s">
        <v>503</v>
      </c>
      <c r="B365">
        <v>1976</v>
      </c>
      <c r="C365" t="s">
        <v>71</v>
      </c>
      <c r="D365" s="3" t="s">
        <v>72</v>
      </c>
      <c r="E365">
        <v>7758987</v>
      </c>
      <c r="F365" t="s">
        <v>73</v>
      </c>
      <c r="G365" t="s">
        <v>249</v>
      </c>
      <c r="H365" t="s">
        <v>51</v>
      </c>
      <c r="I365" t="s">
        <v>52</v>
      </c>
      <c r="J365" t="s">
        <v>74</v>
      </c>
      <c r="K365" t="s">
        <v>120</v>
      </c>
      <c r="L365" t="s">
        <v>55</v>
      </c>
      <c r="M365" t="s">
        <v>504</v>
      </c>
      <c r="O365">
        <v>34</v>
      </c>
      <c r="P365" t="s">
        <v>77</v>
      </c>
      <c r="Q365">
        <v>1</v>
      </c>
      <c r="R365" t="s">
        <v>505</v>
      </c>
      <c r="S365" t="s">
        <v>198</v>
      </c>
      <c r="T365" t="s">
        <v>506</v>
      </c>
      <c r="U365" t="s">
        <v>122</v>
      </c>
      <c r="V365">
        <v>25</v>
      </c>
      <c r="W365">
        <v>96</v>
      </c>
      <c r="X365" t="s">
        <v>79</v>
      </c>
      <c r="Y365">
        <v>4</v>
      </c>
      <c r="Z365" t="s">
        <v>81</v>
      </c>
      <c r="AA365" t="s">
        <v>81</v>
      </c>
      <c r="AB365" t="s">
        <v>114</v>
      </c>
      <c r="AD365">
        <v>0.37</v>
      </c>
      <c r="AG365" t="s">
        <v>198</v>
      </c>
      <c r="AH365">
        <v>370</v>
      </c>
      <c r="AK365" t="s">
        <v>122</v>
      </c>
      <c r="AL365">
        <v>50</v>
      </c>
      <c r="AM365" t="str">
        <f t="shared" si="46"/>
        <v>Significant</v>
      </c>
      <c r="AN365" t="str">
        <f t="shared" si="47"/>
        <v>Low</v>
      </c>
      <c r="AQ365" t="s">
        <v>77</v>
      </c>
      <c r="AS365" t="s">
        <v>509</v>
      </c>
      <c r="AT365" t="s">
        <v>68</v>
      </c>
      <c r="AU365" t="s">
        <v>68</v>
      </c>
    </row>
    <row r="366" spans="1:47">
      <c r="A366" t="s">
        <v>503</v>
      </c>
      <c r="B366">
        <v>1976</v>
      </c>
      <c r="C366" t="s">
        <v>71</v>
      </c>
      <c r="D366" s="3" t="s">
        <v>72</v>
      </c>
      <c r="E366">
        <v>7758987</v>
      </c>
      <c r="F366" t="s">
        <v>73</v>
      </c>
      <c r="G366" t="s">
        <v>249</v>
      </c>
      <c r="H366" t="s">
        <v>51</v>
      </c>
      <c r="I366" t="s">
        <v>52</v>
      </c>
      <c r="J366" t="s">
        <v>74</v>
      </c>
      <c r="K366" t="s">
        <v>120</v>
      </c>
      <c r="L366" t="s">
        <v>55</v>
      </c>
      <c r="M366" t="s">
        <v>504</v>
      </c>
      <c r="O366">
        <v>17.5</v>
      </c>
      <c r="P366" t="s">
        <v>77</v>
      </c>
      <c r="Q366">
        <v>1</v>
      </c>
      <c r="R366" t="s">
        <v>505</v>
      </c>
      <c r="S366" t="s">
        <v>198</v>
      </c>
      <c r="T366" t="s">
        <v>506</v>
      </c>
      <c r="U366" t="s">
        <v>122</v>
      </c>
      <c r="V366">
        <v>25</v>
      </c>
      <c r="W366">
        <v>96</v>
      </c>
      <c r="X366" t="s">
        <v>79</v>
      </c>
      <c r="Y366">
        <v>4</v>
      </c>
      <c r="Z366" t="s">
        <v>81</v>
      </c>
      <c r="AA366" t="s">
        <v>81</v>
      </c>
      <c r="AB366" t="s">
        <v>114</v>
      </c>
      <c r="AD366">
        <v>0.48</v>
      </c>
      <c r="AG366" t="s">
        <v>198</v>
      </c>
      <c r="AH366">
        <v>480</v>
      </c>
      <c r="AK366" t="s">
        <v>122</v>
      </c>
      <c r="AL366">
        <v>50</v>
      </c>
      <c r="AM366" t="str">
        <f t="shared" si="46"/>
        <v>Significant</v>
      </c>
      <c r="AN366" t="str">
        <f t="shared" si="47"/>
        <v>Low</v>
      </c>
      <c r="AQ366" t="s">
        <v>77</v>
      </c>
      <c r="AS366" t="s">
        <v>509</v>
      </c>
      <c r="AT366" t="s">
        <v>68</v>
      </c>
      <c r="AU366" t="s">
        <v>68</v>
      </c>
    </row>
    <row r="367" spans="1:47">
      <c r="A367" t="s">
        <v>503</v>
      </c>
      <c r="B367">
        <v>1976</v>
      </c>
      <c r="C367" t="s">
        <v>71</v>
      </c>
      <c r="D367" s="3" t="s">
        <v>72</v>
      </c>
      <c r="E367">
        <v>7758987</v>
      </c>
      <c r="F367" t="s">
        <v>73</v>
      </c>
      <c r="G367" t="s">
        <v>249</v>
      </c>
      <c r="H367" t="s">
        <v>51</v>
      </c>
      <c r="I367" t="s">
        <v>52</v>
      </c>
      <c r="J367" t="s">
        <v>74</v>
      </c>
      <c r="K367" t="s">
        <v>120</v>
      </c>
      <c r="L367" t="s">
        <v>55</v>
      </c>
      <c r="M367" t="s">
        <v>504</v>
      </c>
      <c r="O367">
        <v>10</v>
      </c>
      <c r="P367" t="s">
        <v>77</v>
      </c>
      <c r="Q367">
        <v>1</v>
      </c>
      <c r="R367" t="s">
        <v>505</v>
      </c>
      <c r="S367" t="s">
        <v>198</v>
      </c>
      <c r="T367" t="s">
        <v>506</v>
      </c>
      <c r="U367" t="s">
        <v>122</v>
      </c>
      <c r="V367">
        <v>25</v>
      </c>
      <c r="W367">
        <v>96</v>
      </c>
      <c r="X367" t="s">
        <v>79</v>
      </c>
      <c r="Y367">
        <v>4</v>
      </c>
      <c r="Z367" t="s">
        <v>81</v>
      </c>
      <c r="AA367" t="s">
        <v>81</v>
      </c>
      <c r="AB367" t="s">
        <v>114</v>
      </c>
      <c r="AD367">
        <v>0.44</v>
      </c>
      <c r="AG367" t="s">
        <v>198</v>
      </c>
      <c r="AH367">
        <v>440</v>
      </c>
      <c r="AK367" t="s">
        <v>122</v>
      </c>
      <c r="AL367">
        <v>50</v>
      </c>
      <c r="AM367" t="str">
        <f t="shared" si="46"/>
        <v>Significant</v>
      </c>
      <c r="AN367" t="str">
        <f t="shared" si="47"/>
        <v>Low</v>
      </c>
      <c r="AQ367" t="s">
        <v>77</v>
      </c>
      <c r="AS367" t="s">
        <v>509</v>
      </c>
      <c r="AT367" t="s">
        <v>68</v>
      </c>
      <c r="AU367" t="s">
        <v>68</v>
      </c>
    </row>
    <row r="368" spans="1:47">
      <c r="A368" t="s">
        <v>503</v>
      </c>
      <c r="B368">
        <v>1976</v>
      </c>
      <c r="C368" t="s">
        <v>71</v>
      </c>
      <c r="D368" s="3" t="s">
        <v>72</v>
      </c>
      <c r="E368">
        <v>7758987</v>
      </c>
      <c r="F368" t="s">
        <v>73</v>
      </c>
      <c r="G368" t="s">
        <v>249</v>
      </c>
      <c r="H368" t="s">
        <v>51</v>
      </c>
      <c r="I368" t="s">
        <v>52</v>
      </c>
      <c r="J368" t="s">
        <v>74</v>
      </c>
      <c r="K368" t="s">
        <v>120</v>
      </c>
      <c r="L368" t="s">
        <v>55</v>
      </c>
      <c r="M368" t="s">
        <v>504</v>
      </c>
      <c r="O368">
        <v>17.5</v>
      </c>
      <c r="P368" t="s">
        <v>77</v>
      </c>
      <c r="Q368">
        <v>1</v>
      </c>
      <c r="R368" t="s">
        <v>505</v>
      </c>
      <c r="S368" t="s">
        <v>198</v>
      </c>
      <c r="T368" t="s">
        <v>506</v>
      </c>
      <c r="U368" t="s">
        <v>122</v>
      </c>
      <c r="V368">
        <v>25</v>
      </c>
      <c r="W368">
        <v>96</v>
      </c>
      <c r="X368" t="s">
        <v>79</v>
      </c>
      <c r="Y368">
        <v>4</v>
      </c>
      <c r="Z368" t="s">
        <v>81</v>
      </c>
      <c r="AA368" t="s">
        <v>81</v>
      </c>
      <c r="AB368" t="s">
        <v>114</v>
      </c>
      <c r="AD368">
        <v>0.48</v>
      </c>
      <c r="AG368" t="s">
        <v>198</v>
      </c>
      <c r="AH368">
        <v>480</v>
      </c>
      <c r="AK368" t="s">
        <v>122</v>
      </c>
      <c r="AL368">
        <v>50</v>
      </c>
      <c r="AM368" t="str">
        <f t="shared" si="46"/>
        <v>Significant</v>
      </c>
      <c r="AN368" t="str">
        <f t="shared" si="47"/>
        <v>Low</v>
      </c>
      <c r="AQ368" t="s">
        <v>77</v>
      </c>
      <c r="AS368" t="s">
        <v>508</v>
      </c>
      <c r="AT368" t="s">
        <v>68</v>
      </c>
      <c r="AU368" t="s">
        <v>68</v>
      </c>
    </row>
    <row r="369" spans="1:47" ht="47.25">
      <c r="A369" t="s">
        <v>510</v>
      </c>
      <c r="B369">
        <v>2009</v>
      </c>
      <c r="C369" s="3" t="s">
        <v>352</v>
      </c>
      <c r="D369" s="3" t="s">
        <v>353</v>
      </c>
      <c r="E369" t="s">
        <v>511</v>
      </c>
      <c r="F369" t="s">
        <v>512</v>
      </c>
      <c r="G369" t="s">
        <v>513</v>
      </c>
      <c r="H369" t="s">
        <v>94</v>
      </c>
      <c r="I369" t="s">
        <v>95</v>
      </c>
      <c r="J369" t="s">
        <v>74</v>
      </c>
      <c r="K369" t="s">
        <v>75</v>
      </c>
      <c r="L369" t="s">
        <v>97</v>
      </c>
      <c r="M369">
        <v>12</v>
      </c>
      <c r="P369" t="s">
        <v>77</v>
      </c>
      <c r="Q369">
        <v>4</v>
      </c>
      <c r="R369" t="s">
        <v>514</v>
      </c>
      <c r="S369" t="s">
        <v>121</v>
      </c>
      <c r="T369" t="s">
        <v>515</v>
      </c>
      <c r="U369" t="s">
        <v>122</v>
      </c>
      <c r="V369">
        <v>4</v>
      </c>
      <c r="W369">
        <v>72</v>
      </c>
      <c r="X369" t="s">
        <v>79</v>
      </c>
      <c r="Y369">
        <v>3</v>
      </c>
      <c r="Z369" t="s">
        <v>516</v>
      </c>
      <c r="AA369" t="s">
        <v>517</v>
      </c>
      <c r="AB369" t="s">
        <v>108</v>
      </c>
      <c r="AC369" t="s">
        <v>518</v>
      </c>
      <c r="AD369">
        <v>18</v>
      </c>
      <c r="AG369" t="s">
        <v>121</v>
      </c>
      <c r="AH369">
        <f>AD369*1000</f>
        <v>18000</v>
      </c>
      <c r="AK369" t="s">
        <v>122</v>
      </c>
      <c r="AM369" t="s">
        <v>64</v>
      </c>
      <c r="AN369" t="s">
        <v>65</v>
      </c>
      <c r="AO369" t="str">
        <f>AM369</f>
        <v>Sublethal</v>
      </c>
      <c r="AP369" t="s">
        <v>65</v>
      </c>
      <c r="AQ369" t="s">
        <v>77</v>
      </c>
      <c r="AR369" s="5" t="s">
        <v>519</v>
      </c>
      <c r="AT369" t="s">
        <v>68</v>
      </c>
      <c r="AU369" t="s">
        <v>68</v>
      </c>
    </row>
    <row r="370" spans="1:47">
      <c r="A370" t="s">
        <v>510</v>
      </c>
      <c r="B370">
        <v>2009</v>
      </c>
      <c r="C370" s="3" t="s">
        <v>352</v>
      </c>
      <c r="D370" s="3" t="s">
        <v>353</v>
      </c>
      <c r="E370" t="s">
        <v>511</v>
      </c>
      <c r="F370" t="s">
        <v>512</v>
      </c>
      <c r="G370" t="s">
        <v>513</v>
      </c>
      <c r="H370" t="s">
        <v>94</v>
      </c>
      <c r="I370" t="s">
        <v>95</v>
      </c>
      <c r="J370" t="s">
        <v>74</v>
      </c>
      <c r="K370" t="s">
        <v>75</v>
      </c>
      <c r="L370" t="s">
        <v>97</v>
      </c>
      <c r="M370">
        <v>12</v>
      </c>
      <c r="P370" t="s">
        <v>77</v>
      </c>
      <c r="Q370">
        <v>4</v>
      </c>
      <c r="R370" t="s">
        <v>514</v>
      </c>
      <c r="S370" t="s">
        <v>121</v>
      </c>
      <c r="T370" t="s">
        <v>515</v>
      </c>
      <c r="U370" t="s">
        <v>122</v>
      </c>
      <c r="V370">
        <v>4</v>
      </c>
      <c r="W370">
        <v>72</v>
      </c>
      <c r="X370" t="s">
        <v>79</v>
      </c>
      <c r="Y370">
        <v>3</v>
      </c>
      <c r="Z370" t="s">
        <v>274</v>
      </c>
      <c r="AA370" t="s">
        <v>520</v>
      </c>
      <c r="AB370" t="s">
        <v>106</v>
      </c>
      <c r="AC370" t="s">
        <v>276</v>
      </c>
      <c r="AD370">
        <v>52</v>
      </c>
      <c r="AG370" t="s">
        <v>121</v>
      </c>
      <c r="AH370">
        <f>AD370*1000</f>
        <v>52000</v>
      </c>
      <c r="AK370" t="s">
        <v>122</v>
      </c>
      <c r="AM370" t="s">
        <v>64</v>
      </c>
      <c r="AN370" t="s">
        <v>65</v>
      </c>
      <c r="AO370" t="str">
        <f>AM370</f>
        <v>Sublethal</v>
      </c>
      <c r="AP370" t="s">
        <v>65</v>
      </c>
      <c r="AQ370" t="s">
        <v>77</v>
      </c>
      <c r="AT370" t="s">
        <v>68</v>
      </c>
      <c r="AU370" t="s">
        <v>68</v>
      </c>
    </row>
    <row r="371" spans="1:47">
      <c r="A371" t="s">
        <v>521</v>
      </c>
      <c r="B371" t="str">
        <f t="shared" ref="B371:B414" si="49">RIGHT(A371,5)</f>
        <v xml:space="preserve"> 2008</v>
      </c>
      <c r="C371" s="3" t="s">
        <v>395</v>
      </c>
      <c r="D371" s="3" t="s">
        <v>396</v>
      </c>
      <c r="F371" t="s">
        <v>397</v>
      </c>
      <c r="G371" t="s">
        <v>397</v>
      </c>
      <c r="H371" t="s">
        <v>94</v>
      </c>
      <c r="I371" s="3" t="s">
        <v>95</v>
      </c>
      <c r="J371" t="s">
        <v>273</v>
      </c>
      <c r="K371" s="3" t="s">
        <v>75</v>
      </c>
      <c r="L371" t="s">
        <v>97</v>
      </c>
      <c r="M371">
        <v>12</v>
      </c>
      <c r="P371" t="s">
        <v>77</v>
      </c>
      <c r="Q371">
        <v>1</v>
      </c>
      <c r="R371" t="s">
        <v>522</v>
      </c>
      <c r="S371" t="s">
        <v>498</v>
      </c>
      <c r="T371" t="s">
        <v>522</v>
      </c>
      <c r="U371" t="s">
        <v>498</v>
      </c>
      <c r="V371">
        <v>1</v>
      </c>
      <c r="W371">
        <v>10</v>
      </c>
      <c r="X371" t="s">
        <v>260</v>
      </c>
      <c r="Y371">
        <v>6.8999999999999999E-3</v>
      </c>
      <c r="Z371" t="s">
        <v>274</v>
      </c>
      <c r="AA371" t="s">
        <v>275</v>
      </c>
      <c r="AM371" t="s">
        <v>64</v>
      </c>
      <c r="AN371" t="s">
        <v>65</v>
      </c>
      <c r="AO371" t="str">
        <f>AM371</f>
        <v>Sublethal</v>
      </c>
      <c r="AP371" t="str">
        <f>AN371</f>
        <v>High</v>
      </c>
      <c r="AQ371" t="s">
        <v>77</v>
      </c>
      <c r="AT371" t="s">
        <v>68</v>
      </c>
      <c r="AU371" t="s">
        <v>68</v>
      </c>
    </row>
    <row r="372" spans="1:47">
      <c r="A372" t="s">
        <v>521</v>
      </c>
      <c r="B372" t="str">
        <f t="shared" si="49"/>
        <v xml:space="preserve"> 2008</v>
      </c>
      <c r="C372" s="3" t="s">
        <v>395</v>
      </c>
      <c r="D372" s="3" t="s">
        <v>396</v>
      </c>
      <c r="F372" t="s">
        <v>397</v>
      </c>
      <c r="G372" t="s">
        <v>397</v>
      </c>
      <c r="H372" t="s">
        <v>94</v>
      </c>
      <c r="I372" s="3" t="s">
        <v>95</v>
      </c>
      <c r="J372" t="s">
        <v>273</v>
      </c>
      <c r="K372" s="3" t="s">
        <v>75</v>
      </c>
      <c r="L372" t="s">
        <v>97</v>
      </c>
      <c r="M372">
        <v>12</v>
      </c>
      <c r="P372" t="s">
        <v>77</v>
      </c>
      <c r="Q372">
        <v>1</v>
      </c>
      <c r="R372" t="s">
        <v>522</v>
      </c>
      <c r="S372" t="s">
        <v>498</v>
      </c>
      <c r="T372" t="s">
        <v>522</v>
      </c>
      <c r="U372" t="s">
        <v>498</v>
      </c>
      <c r="V372">
        <v>1</v>
      </c>
      <c r="W372">
        <v>10</v>
      </c>
      <c r="X372" t="s">
        <v>260</v>
      </c>
      <c r="Y372">
        <v>6.8999999999999999E-3</v>
      </c>
      <c r="Z372" t="s">
        <v>274</v>
      </c>
      <c r="AA372" t="s">
        <v>523</v>
      </c>
      <c r="AC372" t="s">
        <v>270</v>
      </c>
      <c r="AM372" t="s">
        <v>64</v>
      </c>
      <c r="AN372" t="s">
        <v>65</v>
      </c>
      <c r="AQ372" t="s">
        <v>77</v>
      </c>
      <c r="AT372" t="s">
        <v>68</v>
      </c>
      <c r="AU372" t="s">
        <v>68</v>
      </c>
    </row>
    <row r="373" spans="1:47">
      <c r="A373" t="s">
        <v>521</v>
      </c>
      <c r="B373" t="str">
        <f t="shared" si="49"/>
        <v xml:space="preserve"> 2008</v>
      </c>
      <c r="C373" s="3" t="s">
        <v>395</v>
      </c>
      <c r="D373" s="3" t="s">
        <v>396</v>
      </c>
      <c r="F373" t="s">
        <v>397</v>
      </c>
      <c r="G373" t="s">
        <v>397</v>
      </c>
      <c r="H373" t="s">
        <v>94</v>
      </c>
      <c r="I373" s="3" t="s">
        <v>95</v>
      </c>
      <c r="J373" t="s">
        <v>273</v>
      </c>
      <c r="K373" s="3" t="s">
        <v>75</v>
      </c>
      <c r="L373" t="s">
        <v>97</v>
      </c>
      <c r="M373">
        <v>12</v>
      </c>
      <c r="P373" t="s">
        <v>77</v>
      </c>
      <c r="Q373">
        <v>1</v>
      </c>
      <c r="R373" t="s">
        <v>522</v>
      </c>
      <c r="S373" t="s">
        <v>498</v>
      </c>
      <c r="T373" t="s">
        <v>522</v>
      </c>
      <c r="U373" t="s">
        <v>498</v>
      </c>
      <c r="V373">
        <v>1</v>
      </c>
      <c r="W373">
        <v>10</v>
      </c>
      <c r="X373" t="s">
        <v>260</v>
      </c>
      <c r="Y373">
        <v>6.8999999999999999E-3</v>
      </c>
      <c r="Z373" t="s">
        <v>274</v>
      </c>
      <c r="AA373" t="s">
        <v>524</v>
      </c>
      <c r="AM373" t="s">
        <v>525</v>
      </c>
      <c r="AN373" t="s">
        <v>65</v>
      </c>
      <c r="AQ373" t="s">
        <v>77</v>
      </c>
      <c r="AT373" t="s">
        <v>68</v>
      </c>
      <c r="AU373" t="s">
        <v>68</v>
      </c>
    </row>
    <row r="374" spans="1:47">
      <c r="A374" t="s">
        <v>521</v>
      </c>
      <c r="B374" t="str">
        <f t="shared" si="49"/>
        <v xml:space="preserve"> 2008</v>
      </c>
      <c r="C374" s="3" t="s">
        <v>282</v>
      </c>
      <c r="D374" s="3" t="s">
        <v>283</v>
      </c>
      <c r="E374" s="20" t="s">
        <v>526</v>
      </c>
      <c r="F374" t="s">
        <v>527</v>
      </c>
      <c r="G374" t="s">
        <v>527</v>
      </c>
      <c r="H374" t="s">
        <v>94</v>
      </c>
      <c r="I374" s="3" t="s">
        <v>95</v>
      </c>
      <c r="J374" t="s">
        <v>273</v>
      </c>
      <c r="K374" s="3" t="s">
        <v>75</v>
      </c>
      <c r="L374" t="s">
        <v>97</v>
      </c>
      <c r="M374">
        <v>12</v>
      </c>
      <c r="P374" t="s">
        <v>77</v>
      </c>
      <c r="Q374">
        <v>1</v>
      </c>
      <c r="R374">
        <v>25</v>
      </c>
      <c r="S374" t="s">
        <v>238</v>
      </c>
      <c r="T374">
        <v>25</v>
      </c>
      <c r="U374" t="s">
        <v>238</v>
      </c>
      <c r="V374">
        <v>1</v>
      </c>
      <c r="W374">
        <v>10</v>
      </c>
      <c r="X374" t="s">
        <v>260</v>
      </c>
      <c r="Y374">
        <v>6.8999999999999999E-3</v>
      </c>
      <c r="Z374" t="s">
        <v>274</v>
      </c>
      <c r="AA374" t="s">
        <v>275</v>
      </c>
      <c r="AM374" t="s">
        <v>64</v>
      </c>
      <c r="AN374" t="s">
        <v>65</v>
      </c>
      <c r="AO374" t="str">
        <f>AM374</f>
        <v>Sublethal</v>
      </c>
      <c r="AP374" t="str">
        <f>AN374</f>
        <v>High</v>
      </c>
      <c r="AQ374" t="s">
        <v>77</v>
      </c>
      <c r="AT374" t="s">
        <v>68</v>
      </c>
      <c r="AU374" t="s">
        <v>68</v>
      </c>
    </row>
    <row r="375" spans="1:47">
      <c r="A375" t="s">
        <v>521</v>
      </c>
      <c r="B375" t="str">
        <f t="shared" si="49"/>
        <v xml:space="preserve"> 2008</v>
      </c>
      <c r="C375" s="3" t="s">
        <v>282</v>
      </c>
      <c r="D375" s="3" t="s">
        <v>283</v>
      </c>
      <c r="E375" s="20" t="s">
        <v>526</v>
      </c>
      <c r="F375" t="s">
        <v>527</v>
      </c>
      <c r="G375" t="s">
        <v>527</v>
      </c>
      <c r="H375" t="s">
        <v>94</v>
      </c>
      <c r="I375" s="3" t="s">
        <v>95</v>
      </c>
      <c r="J375" t="s">
        <v>273</v>
      </c>
      <c r="K375" s="3" t="s">
        <v>75</v>
      </c>
      <c r="L375" t="s">
        <v>97</v>
      </c>
      <c r="M375">
        <v>12</v>
      </c>
      <c r="P375" t="s">
        <v>77</v>
      </c>
      <c r="Q375">
        <v>1</v>
      </c>
      <c r="R375">
        <v>25</v>
      </c>
      <c r="S375" t="s">
        <v>238</v>
      </c>
      <c r="T375">
        <v>25</v>
      </c>
      <c r="U375" t="s">
        <v>238</v>
      </c>
      <c r="V375">
        <v>1</v>
      </c>
      <c r="W375">
        <v>10</v>
      </c>
      <c r="X375" t="s">
        <v>260</v>
      </c>
      <c r="Y375">
        <v>6.8999999999999999E-3</v>
      </c>
      <c r="Z375" t="s">
        <v>274</v>
      </c>
      <c r="AA375" t="s">
        <v>523</v>
      </c>
      <c r="AC375" t="s">
        <v>270</v>
      </c>
      <c r="AM375" t="s">
        <v>64</v>
      </c>
      <c r="AN375" t="s">
        <v>65</v>
      </c>
      <c r="AQ375" t="s">
        <v>77</v>
      </c>
      <c r="AT375" t="s">
        <v>68</v>
      </c>
      <c r="AU375" t="s">
        <v>68</v>
      </c>
    </row>
    <row r="376" spans="1:47">
      <c r="A376" t="s">
        <v>521</v>
      </c>
      <c r="B376" t="str">
        <f t="shared" si="49"/>
        <v xml:space="preserve"> 2008</v>
      </c>
      <c r="C376" s="3" t="s">
        <v>282</v>
      </c>
      <c r="D376" s="3" t="s">
        <v>283</v>
      </c>
      <c r="E376" s="20" t="s">
        <v>526</v>
      </c>
      <c r="F376" t="s">
        <v>527</v>
      </c>
      <c r="G376" t="s">
        <v>527</v>
      </c>
      <c r="H376" t="s">
        <v>94</v>
      </c>
      <c r="I376" s="3" t="s">
        <v>95</v>
      </c>
      <c r="J376" t="s">
        <v>273</v>
      </c>
      <c r="K376" s="3" t="s">
        <v>75</v>
      </c>
      <c r="L376" t="s">
        <v>97</v>
      </c>
      <c r="M376">
        <v>12</v>
      </c>
      <c r="P376" t="s">
        <v>77</v>
      </c>
      <c r="Q376">
        <v>1</v>
      </c>
      <c r="R376">
        <v>25</v>
      </c>
      <c r="S376" t="s">
        <v>238</v>
      </c>
      <c r="T376">
        <v>25</v>
      </c>
      <c r="U376" t="s">
        <v>238</v>
      </c>
      <c r="V376">
        <v>1</v>
      </c>
      <c r="W376">
        <v>10</v>
      </c>
      <c r="X376" t="s">
        <v>260</v>
      </c>
      <c r="Y376">
        <v>6.8999999999999999E-3</v>
      </c>
      <c r="Z376" t="s">
        <v>274</v>
      </c>
      <c r="AA376" t="s">
        <v>524</v>
      </c>
      <c r="AM376" t="s">
        <v>525</v>
      </c>
      <c r="AN376" t="s">
        <v>65</v>
      </c>
      <c r="AQ376" t="s">
        <v>77</v>
      </c>
      <c r="AT376" t="s">
        <v>68</v>
      </c>
      <c r="AU376" t="s">
        <v>68</v>
      </c>
    </row>
    <row r="377" spans="1:47">
      <c r="A377" t="s">
        <v>521</v>
      </c>
      <c r="B377" t="str">
        <f t="shared" si="49"/>
        <v xml:space="preserve"> 2008</v>
      </c>
      <c r="C377" s="3" t="s">
        <v>282</v>
      </c>
      <c r="D377" s="3" t="s">
        <v>283</v>
      </c>
      <c r="E377" s="20" t="s">
        <v>528</v>
      </c>
      <c r="F377" t="s">
        <v>529</v>
      </c>
      <c r="G377" t="s">
        <v>529</v>
      </c>
      <c r="H377" t="s">
        <v>94</v>
      </c>
      <c r="I377" s="3" t="s">
        <v>95</v>
      </c>
      <c r="J377" t="s">
        <v>273</v>
      </c>
      <c r="K377" s="3" t="s">
        <v>75</v>
      </c>
      <c r="L377" t="s">
        <v>97</v>
      </c>
      <c r="M377">
        <v>12</v>
      </c>
      <c r="P377" t="s">
        <v>77</v>
      </c>
      <c r="Q377">
        <v>1</v>
      </c>
      <c r="R377" t="s">
        <v>530</v>
      </c>
      <c r="S377" t="s">
        <v>238</v>
      </c>
      <c r="T377" t="s">
        <v>530</v>
      </c>
      <c r="U377" t="s">
        <v>238</v>
      </c>
      <c r="V377">
        <v>1</v>
      </c>
      <c r="W377">
        <v>10</v>
      </c>
      <c r="X377" t="s">
        <v>260</v>
      </c>
      <c r="Y377">
        <v>6.8999999999999999E-3</v>
      </c>
      <c r="Z377" t="s">
        <v>274</v>
      </c>
      <c r="AA377" t="s">
        <v>275</v>
      </c>
      <c r="AM377" t="s">
        <v>64</v>
      </c>
      <c r="AN377" t="s">
        <v>65</v>
      </c>
      <c r="AO377" t="str">
        <f t="shared" ref="AO377:AP379" si="50">AM377</f>
        <v>Sublethal</v>
      </c>
      <c r="AP377" t="str">
        <f t="shared" si="50"/>
        <v>High</v>
      </c>
      <c r="AQ377" t="s">
        <v>77</v>
      </c>
      <c r="AT377" t="s">
        <v>68</v>
      </c>
      <c r="AU377" t="s">
        <v>68</v>
      </c>
    </row>
    <row r="378" spans="1:47">
      <c r="A378" t="s">
        <v>521</v>
      </c>
      <c r="B378" t="str">
        <f t="shared" si="49"/>
        <v xml:space="preserve"> 2008</v>
      </c>
      <c r="C378" s="3" t="s">
        <v>395</v>
      </c>
      <c r="D378" s="3" t="s">
        <v>396</v>
      </c>
      <c r="F378" t="s">
        <v>397</v>
      </c>
      <c r="G378" t="s">
        <v>397</v>
      </c>
      <c r="H378" t="s">
        <v>51</v>
      </c>
      <c r="I378" s="3" t="s">
        <v>531</v>
      </c>
      <c r="J378" t="s">
        <v>270</v>
      </c>
      <c r="K378" s="3" t="s">
        <v>75</v>
      </c>
      <c r="L378" t="s">
        <v>97</v>
      </c>
      <c r="M378">
        <v>12</v>
      </c>
      <c r="P378" t="s">
        <v>77</v>
      </c>
      <c r="Q378">
        <v>1</v>
      </c>
      <c r="R378" t="s">
        <v>522</v>
      </c>
      <c r="S378" t="s">
        <v>498</v>
      </c>
      <c r="T378" t="s">
        <v>522</v>
      </c>
      <c r="U378" t="s">
        <v>498</v>
      </c>
      <c r="V378">
        <v>10</v>
      </c>
      <c r="W378">
        <v>10</v>
      </c>
      <c r="X378" t="s">
        <v>103</v>
      </c>
      <c r="Y378">
        <v>10</v>
      </c>
      <c r="Z378" t="s">
        <v>274</v>
      </c>
      <c r="AA378" t="s">
        <v>532</v>
      </c>
      <c r="AC378" t="s">
        <v>272</v>
      </c>
      <c r="AD378">
        <v>100</v>
      </c>
      <c r="AG378" t="s">
        <v>498</v>
      </c>
      <c r="AH378">
        <v>100</v>
      </c>
      <c r="AK378" t="s">
        <v>498</v>
      </c>
      <c r="AL378">
        <v>44.4</v>
      </c>
      <c r="AM378" t="str">
        <f>IF(ISBLANK(AL378),"",IF(AL378&gt;=75,"Severe",IF(AL378&gt;=25,"Significant",IF(AL378&gt;=1,"Some", IF(AL378=0,"None")))))</f>
        <v>Significant</v>
      </c>
      <c r="AN378" t="str">
        <f>IF(ISBLANK(AL378),"",IF(AL378&gt;=75,"None",IF(AL378&gt;=25,"Low",IF(AL378&gt;=1,"Medium", IF(AL378=0,"High")))))</f>
        <v>Low</v>
      </c>
      <c r="AO378" t="str">
        <f t="shared" si="50"/>
        <v>Significant</v>
      </c>
      <c r="AP378" t="str">
        <f t="shared" si="50"/>
        <v>Low</v>
      </c>
      <c r="AQ378" t="s">
        <v>77</v>
      </c>
      <c r="AT378" t="s">
        <v>68</v>
      </c>
      <c r="AU378" t="s">
        <v>68</v>
      </c>
    </row>
    <row r="379" spans="1:47" ht="78.75">
      <c r="A379" t="s">
        <v>521</v>
      </c>
      <c r="B379" t="str">
        <f t="shared" si="49"/>
        <v xml:space="preserve"> 2008</v>
      </c>
      <c r="C379" s="3" t="s">
        <v>395</v>
      </c>
      <c r="D379" s="3" t="s">
        <v>396</v>
      </c>
      <c r="F379" t="s">
        <v>397</v>
      </c>
      <c r="G379" t="s">
        <v>397</v>
      </c>
      <c r="H379" t="s">
        <v>51</v>
      </c>
      <c r="I379" s="3" t="s">
        <v>531</v>
      </c>
      <c r="J379" t="s">
        <v>273</v>
      </c>
      <c r="K379" s="3" t="s">
        <v>75</v>
      </c>
      <c r="L379" t="s">
        <v>97</v>
      </c>
      <c r="M379">
        <v>12</v>
      </c>
      <c r="P379" t="s">
        <v>77</v>
      </c>
      <c r="Q379">
        <v>1</v>
      </c>
      <c r="R379" t="s">
        <v>522</v>
      </c>
      <c r="S379" t="s">
        <v>498</v>
      </c>
      <c r="T379" t="s">
        <v>522</v>
      </c>
      <c r="U379" t="s">
        <v>498</v>
      </c>
      <c r="V379">
        <v>1</v>
      </c>
      <c r="W379">
        <v>10</v>
      </c>
      <c r="X379" t="s">
        <v>260</v>
      </c>
      <c r="Y379">
        <v>6.8999999999999999E-3</v>
      </c>
      <c r="Z379" t="s">
        <v>274</v>
      </c>
      <c r="AA379" t="s">
        <v>275</v>
      </c>
      <c r="AM379" t="s">
        <v>64</v>
      </c>
      <c r="AN379" t="s">
        <v>65</v>
      </c>
      <c r="AO379" t="str">
        <f t="shared" si="50"/>
        <v>Sublethal</v>
      </c>
      <c r="AP379" t="str">
        <f t="shared" si="50"/>
        <v>High</v>
      </c>
      <c r="AQ379" t="s">
        <v>77</v>
      </c>
      <c r="AR379" s="4" t="s">
        <v>533</v>
      </c>
      <c r="AT379" t="s">
        <v>68</v>
      </c>
      <c r="AU379" t="s">
        <v>68</v>
      </c>
    </row>
    <row r="380" spans="1:47">
      <c r="A380" t="s">
        <v>521</v>
      </c>
      <c r="B380" t="str">
        <f t="shared" si="49"/>
        <v xml:space="preserve"> 2008</v>
      </c>
      <c r="C380" s="3" t="s">
        <v>395</v>
      </c>
      <c r="D380" s="3" t="s">
        <v>396</v>
      </c>
      <c r="F380" t="s">
        <v>397</v>
      </c>
      <c r="G380" t="s">
        <v>397</v>
      </c>
      <c r="H380" t="s">
        <v>51</v>
      </c>
      <c r="I380" s="3" t="s">
        <v>531</v>
      </c>
      <c r="J380" t="s">
        <v>273</v>
      </c>
      <c r="K380" s="3" t="s">
        <v>75</v>
      </c>
      <c r="L380" t="s">
        <v>97</v>
      </c>
      <c r="M380">
        <v>12</v>
      </c>
      <c r="P380" t="s">
        <v>77</v>
      </c>
      <c r="Q380">
        <v>1</v>
      </c>
      <c r="R380" t="s">
        <v>522</v>
      </c>
      <c r="S380" t="s">
        <v>498</v>
      </c>
      <c r="T380" t="s">
        <v>522</v>
      </c>
      <c r="U380" t="s">
        <v>498</v>
      </c>
      <c r="V380">
        <v>1</v>
      </c>
      <c r="W380">
        <v>10</v>
      </c>
      <c r="X380" t="s">
        <v>260</v>
      </c>
      <c r="Y380">
        <v>6.8999999999999999E-3</v>
      </c>
      <c r="Z380" t="s">
        <v>274</v>
      </c>
      <c r="AA380" t="s">
        <v>523</v>
      </c>
      <c r="AC380" t="s">
        <v>270</v>
      </c>
      <c r="AM380" t="s">
        <v>64</v>
      </c>
      <c r="AN380" t="s">
        <v>65</v>
      </c>
      <c r="AQ380" t="s">
        <v>77</v>
      </c>
      <c r="AT380" t="s">
        <v>68</v>
      </c>
      <c r="AU380" t="s">
        <v>68</v>
      </c>
    </row>
    <row r="381" spans="1:47">
      <c r="A381" t="s">
        <v>521</v>
      </c>
      <c r="B381" t="str">
        <f t="shared" si="49"/>
        <v xml:space="preserve"> 2008</v>
      </c>
      <c r="C381" s="3" t="s">
        <v>395</v>
      </c>
      <c r="D381" s="3" t="s">
        <v>396</v>
      </c>
      <c r="F381" t="s">
        <v>397</v>
      </c>
      <c r="G381" t="s">
        <v>397</v>
      </c>
      <c r="H381" t="s">
        <v>51</v>
      </c>
      <c r="I381" s="3" t="s">
        <v>531</v>
      </c>
      <c r="J381" t="s">
        <v>273</v>
      </c>
      <c r="K381" s="3" t="s">
        <v>75</v>
      </c>
      <c r="L381" t="s">
        <v>97</v>
      </c>
      <c r="M381">
        <v>12</v>
      </c>
      <c r="P381" t="s">
        <v>77</v>
      </c>
      <c r="Q381">
        <v>1</v>
      </c>
      <c r="R381" t="s">
        <v>522</v>
      </c>
      <c r="S381" t="s">
        <v>498</v>
      </c>
      <c r="T381" t="s">
        <v>522</v>
      </c>
      <c r="U381" t="s">
        <v>498</v>
      </c>
      <c r="V381">
        <v>10</v>
      </c>
      <c r="W381">
        <v>5</v>
      </c>
      <c r="X381" t="s">
        <v>103</v>
      </c>
      <c r="Y381">
        <v>5</v>
      </c>
      <c r="Z381" t="s">
        <v>274</v>
      </c>
      <c r="AA381" t="s">
        <v>532</v>
      </c>
      <c r="AC381" t="s">
        <v>272</v>
      </c>
      <c r="AM381" t="s">
        <v>64</v>
      </c>
      <c r="AN381" t="s">
        <v>65</v>
      </c>
      <c r="AQ381" t="s">
        <v>77</v>
      </c>
      <c r="AT381" t="s">
        <v>68</v>
      </c>
      <c r="AU381" t="s">
        <v>68</v>
      </c>
    </row>
    <row r="382" spans="1:47">
      <c r="A382" t="s">
        <v>521</v>
      </c>
      <c r="B382" t="str">
        <f t="shared" si="49"/>
        <v xml:space="preserve"> 2008</v>
      </c>
      <c r="C382" s="3" t="s">
        <v>282</v>
      </c>
      <c r="D382" s="3" t="s">
        <v>283</v>
      </c>
      <c r="E382" s="20" t="s">
        <v>526</v>
      </c>
      <c r="F382" t="s">
        <v>527</v>
      </c>
      <c r="G382" t="s">
        <v>527</v>
      </c>
      <c r="H382" t="s">
        <v>51</v>
      </c>
      <c r="I382" s="3" t="s">
        <v>531</v>
      </c>
      <c r="J382" t="s">
        <v>273</v>
      </c>
      <c r="K382" s="3" t="s">
        <v>75</v>
      </c>
      <c r="L382" t="s">
        <v>97</v>
      </c>
      <c r="M382">
        <v>12</v>
      </c>
      <c r="P382" t="s">
        <v>77</v>
      </c>
      <c r="Q382">
        <v>1</v>
      </c>
      <c r="R382">
        <v>25</v>
      </c>
      <c r="S382" t="s">
        <v>238</v>
      </c>
      <c r="T382">
        <v>25</v>
      </c>
      <c r="U382" t="s">
        <v>238</v>
      </c>
      <c r="V382">
        <v>1</v>
      </c>
      <c r="W382">
        <v>10</v>
      </c>
      <c r="X382" t="s">
        <v>260</v>
      </c>
      <c r="Y382">
        <v>6.8999999999999999E-3</v>
      </c>
      <c r="Z382" t="s">
        <v>274</v>
      </c>
      <c r="AA382" t="s">
        <v>275</v>
      </c>
      <c r="AM382" t="s">
        <v>64</v>
      </c>
      <c r="AN382" t="s">
        <v>65</v>
      </c>
      <c r="AO382" t="str">
        <f>AM382</f>
        <v>Sublethal</v>
      </c>
      <c r="AP382" t="str">
        <f>AN382</f>
        <v>High</v>
      </c>
      <c r="AQ382" t="s">
        <v>77</v>
      </c>
      <c r="AT382" t="s">
        <v>68</v>
      </c>
      <c r="AU382" t="s">
        <v>68</v>
      </c>
    </row>
    <row r="383" spans="1:47">
      <c r="A383" t="s">
        <v>521</v>
      </c>
      <c r="B383" t="str">
        <f t="shared" si="49"/>
        <v xml:space="preserve"> 2008</v>
      </c>
      <c r="C383" s="3" t="s">
        <v>282</v>
      </c>
      <c r="D383" s="3" t="s">
        <v>283</v>
      </c>
      <c r="E383" s="20" t="s">
        <v>526</v>
      </c>
      <c r="F383" t="s">
        <v>527</v>
      </c>
      <c r="G383" t="s">
        <v>527</v>
      </c>
      <c r="H383" t="s">
        <v>51</v>
      </c>
      <c r="I383" s="3" t="s">
        <v>531</v>
      </c>
      <c r="J383" t="s">
        <v>273</v>
      </c>
      <c r="K383" s="3" t="s">
        <v>75</v>
      </c>
      <c r="L383" t="s">
        <v>97</v>
      </c>
      <c r="M383">
        <v>12</v>
      </c>
      <c r="P383" t="s">
        <v>77</v>
      </c>
      <c r="Q383">
        <v>1</v>
      </c>
      <c r="R383">
        <v>25</v>
      </c>
      <c r="S383" t="s">
        <v>238</v>
      </c>
      <c r="T383">
        <v>25</v>
      </c>
      <c r="U383" t="s">
        <v>238</v>
      </c>
      <c r="V383">
        <v>1</v>
      </c>
      <c r="W383">
        <v>10</v>
      </c>
      <c r="X383" t="s">
        <v>260</v>
      </c>
      <c r="Y383">
        <v>6.8999999999999999E-3</v>
      </c>
      <c r="Z383" t="s">
        <v>274</v>
      </c>
      <c r="AA383" t="s">
        <v>523</v>
      </c>
      <c r="AC383" t="s">
        <v>270</v>
      </c>
      <c r="AM383" t="s">
        <v>64</v>
      </c>
      <c r="AN383" t="s">
        <v>65</v>
      </c>
      <c r="AQ383" t="s">
        <v>77</v>
      </c>
      <c r="AT383" t="s">
        <v>68</v>
      </c>
      <c r="AU383" t="s">
        <v>68</v>
      </c>
    </row>
    <row r="384" spans="1:47">
      <c r="A384" t="s">
        <v>521</v>
      </c>
      <c r="B384" t="str">
        <f t="shared" si="49"/>
        <v xml:space="preserve"> 2008</v>
      </c>
      <c r="C384" s="3" t="s">
        <v>395</v>
      </c>
      <c r="D384" s="3" t="s">
        <v>396</v>
      </c>
      <c r="F384" t="s">
        <v>397</v>
      </c>
      <c r="G384" t="s">
        <v>397</v>
      </c>
      <c r="H384" t="s">
        <v>51</v>
      </c>
      <c r="I384" s="3" t="s">
        <v>531</v>
      </c>
      <c r="J384" t="s">
        <v>273</v>
      </c>
      <c r="K384" s="3" t="s">
        <v>75</v>
      </c>
      <c r="L384" t="s">
        <v>97</v>
      </c>
      <c r="M384">
        <v>12</v>
      </c>
      <c r="P384" t="s">
        <v>77</v>
      </c>
      <c r="Q384">
        <v>1</v>
      </c>
      <c r="R384" t="s">
        <v>522</v>
      </c>
      <c r="S384" t="s">
        <v>498</v>
      </c>
      <c r="T384" t="s">
        <v>522</v>
      </c>
      <c r="U384" t="s">
        <v>498</v>
      </c>
      <c r="V384">
        <v>7</v>
      </c>
      <c r="W384">
        <v>10</v>
      </c>
      <c r="X384" t="s">
        <v>260</v>
      </c>
      <c r="Y384">
        <v>6.8999999999999999E-3</v>
      </c>
      <c r="Z384" t="s">
        <v>534</v>
      </c>
      <c r="AA384" t="s">
        <v>523</v>
      </c>
      <c r="AC384" t="s">
        <v>272</v>
      </c>
      <c r="AM384" t="s">
        <v>525</v>
      </c>
      <c r="AN384" t="s">
        <v>65</v>
      </c>
      <c r="AQ384" t="s">
        <v>77</v>
      </c>
      <c r="AT384" t="s">
        <v>68</v>
      </c>
      <c r="AU384" t="s">
        <v>68</v>
      </c>
    </row>
    <row r="385" spans="1:47">
      <c r="A385" t="s">
        <v>535</v>
      </c>
      <c r="B385" t="str">
        <f t="shared" si="49"/>
        <v xml:space="preserve"> 2014</v>
      </c>
      <c r="C385" s="3" t="s">
        <v>352</v>
      </c>
      <c r="D385" s="8" t="s">
        <v>536</v>
      </c>
      <c r="E385" s="20" t="s">
        <v>537</v>
      </c>
      <c r="F385" s="3" t="s">
        <v>538</v>
      </c>
      <c r="G385" s="3" t="s">
        <v>538</v>
      </c>
      <c r="H385" t="s">
        <v>153</v>
      </c>
      <c r="I385" t="s">
        <v>154</v>
      </c>
      <c r="J385" t="s">
        <v>74</v>
      </c>
      <c r="K385" s="3" t="s">
        <v>96</v>
      </c>
      <c r="L385" t="s">
        <v>97</v>
      </c>
      <c r="M385" s="3" t="s">
        <v>539</v>
      </c>
      <c r="N385" s="3" t="s">
        <v>540</v>
      </c>
      <c r="O385" s="3" t="s">
        <v>541</v>
      </c>
      <c r="P385" t="s">
        <v>77</v>
      </c>
      <c r="Q385">
        <v>1</v>
      </c>
      <c r="R385">
        <v>500</v>
      </c>
      <c r="S385" t="s">
        <v>542</v>
      </c>
      <c r="T385">
        <f t="shared" ref="T385:T409" si="51">R385/1000</f>
        <v>0.5</v>
      </c>
      <c r="U385" t="s">
        <v>489</v>
      </c>
      <c r="V385">
        <v>14</v>
      </c>
      <c r="W385">
        <v>14</v>
      </c>
      <c r="X385" t="s">
        <v>103</v>
      </c>
      <c r="Y385">
        <v>14</v>
      </c>
      <c r="Z385" t="s">
        <v>81</v>
      </c>
      <c r="AA385" t="s">
        <v>81</v>
      </c>
      <c r="AD385">
        <f t="shared" ref="AD385:AD409" si="52">R385</f>
        <v>500</v>
      </c>
      <c r="AG385" t="str">
        <f t="shared" ref="AG385:AH409" si="53">S385</f>
        <v>ng/g</v>
      </c>
      <c r="AH385">
        <f t="shared" si="53"/>
        <v>0.5</v>
      </c>
      <c r="AK385" t="str">
        <f t="shared" ref="AK385:AK409" si="54">U385</f>
        <v>μg/g</v>
      </c>
      <c r="AL385">
        <v>25</v>
      </c>
      <c r="AM385" t="str">
        <f t="shared" ref="AM385:AM411" si="55">IF(ISBLANK(AL385),"",IF(AL385&gt;=75,"Severe",IF(AL385&gt;=25,"Significant",IF(AL385&gt;=1,"Some", IF(AL385=0,"None")))))</f>
        <v>Significant</v>
      </c>
      <c r="AN385" t="str">
        <f t="shared" ref="AN385:AN411" si="56">IF(ISBLANK(AL385),"",IF(AL385&gt;=75,"None",IF(AL385&gt;=25,"Low",IF(AL385&gt;=1,"Medium", IF(AL385=0,"High")))))</f>
        <v>Low</v>
      </c>
      <c r="AO385" t="str">
        <f>AM385</f>
        <v>Significant</v>
      </c>
      <c r="AP385" t="str">
        <f>AN385</f>
        <v>Low</v>
      </c>
      <c r="AQ385" t="s">
        <v>77</v>
      </c>
      <c r="AT385" t="s">
        <v>68</v>
      </c>
      <c r="AU385" t="s">
        <v>68</v>
      </c>
    </row>
    <row r="386" spans="1:47">
      <c r="A386" t="s">
        <v>535</v>
      </c>
      <c r="B386" t="str">
        <f t="shared" si="49"/>
        <v xml:space="preserve"> 2014</v>
      </c>
      <c r="C386" s="3" t="s">
        <v>352</v>
      </c>
      <c r="D386" s="8" t="s">
        <v>536</v>
      </c>
      <c r="E386" s="20" t="s">
        <v>537</v>
      </c>
      <c r="F386" s="3" t="s">
        <v>538</v>
      </c>
      <c r="G386" s="3" t="s">
        <v>538</v>
      </c>
      <c r="H386" t="s">
        <v>153</v>
      </c>
      <c r="I386" t="s">
        <v>154</v>
      </c>
      <c r="J386" t="s">
        <v>74</v>
      </c>
      <c r="K386" s="3" t="s">
        <v>96</v>
      </c>
      <c r="L386" t="s">
        <v>97</v>
      </c>
      <c r="M386" s="3" t="s">
        <v>539</v>
      </c>
      <c r="N386" s="3" t="s">
        <v>540</v>
      </c>
      <c r="O386" s="3" t="s">
        <v>541</v>
      </c>
      <c r="P386" t="s">
        <v>77</v>
      </c>
      <c r="Q386">
        <v>1</v>
      </c>
      <c r="R386">
        <v>50</v>
      </c>
      <c r="S386" t="s">
        <v>542</v>
      </c>
      <c r="T386">
        <f t="shared" si="51"/>
        <v>0.05</v>
      </c>
      <c r="U386" t="s">
        <v>489</v>
      </c>
      <c r="V386">
        <v>14</v>
      </c>
      <c r="W386">
        <v>14</v>
      </c>
      <c r="X386" t="s">
        <v>103</v>
      </c>
      <c r="Y386">
        <v>14</v>
      </c>
      <c r="Z386" t="s">
        <v>81</v>
      </c>
      <c r="AA386" t="s">
        <v>81</v>
      </c>
      <c r="AD386">
        <f t="shared" si="52"/>
        <v>50</v>
      </c>
      <c r="AG386" t="str">
        <f t="shared" si="53"/>
        <v>ng/g</v>
      </c>
      <c r="AH386">
        <f t="shared" si="53"/>
        <v>0.05</v>
      </c>
      <c r="AK386" t="str">
        <f t="shared" si="54"/>
        <v>μg/g</v>
      </c>
      <c r="AL386">
        <v>25</v>
      </c>
      <c r="AM386" t="str">
        <f t="shared" si="55"/>
        <v>Significant</v>
      </c>
      <c r="AN386" t="str">
        <f t="shared" si="56"/>
        <v>Low</v>
      </c>
      <c r="AQ386" t="s">
        <v>77</v>
      </c>
      <c r="AT386" t="s">
        <v>68</v>
      </c>
      <c r="AU386" t="s">
        <v>68</v>
      </c>
    </row>
    <row r="387" spans="1:47">
      <c r="A387" t="s">
        <v>535</v>
      </c>
      <c r="B387" t="str">
        <f t="shared" si="49"/>
        <v xml:space="preserve"> 2014</v>
      </c>
      <c r="C387" s="3" t="s">
        <v>352</v>
      </c>
      <c r="D387" s="8" t="s">
        <v>536</v>
      </c>
      <c r="E387" s="20" t="s">
        <v>537</v>
      </c>
      <c r="F387" s="3" t="s">
        <v>538</v>
      </c>
      <c r="G387" s="3" t="s">
        <v>538</v>
      </c>
      <c r="H387" t="s">
        <v>153</v>
      </c>
      <c r="I387" t="s">
        <v>154</v>
      </c>
      <c r="J387" t="s">
        <v>74</v>
      </c>
      <c r="K387" s="3" t="s">
        <v>96</v>
      </c>
      <c r="L387" t="s">
        <v>97</v>
      </c>
      <c r="M387" s="3" t="s">
        <v>539</v>
      </c>
      <c r="N387" s="3" t="s">
        <v>540</v>
      </c>
      <c r="O387" s="3" t="s">
        <v>541</v>
      </c>
      <c r="P387" t="s">
        <v>77</v>
      </c>
      <c r="Q387">
        <v>1</v>
      </c>
      <c r="R387">
        <v>5</v>
      </c>
      <c r="S387" t="s">
        <v>542</v>
      </c>
      <c r="T387">
        <f t="shared" si="51"/>
        <v>5.0000000000000001E-3</v>
      </c>
      <c r="U387" t="s">
        <v>489</v>
      </c>
      <c r="V387">
        <v>14</v>
      </c>
      <c r="W387">
        <v>14</v>
      </c>
      <c r="X387" t="s">
        <v>103</v>
      </c>
      <c r="Y387">
        <v>14</v>
      </c>
      <c r="Z387" t="s">
        <v>81</v>
      </c>
      <c r="AA387" t="s">
        <v>81</v>
      </c>
      <c r="AD387">
        <f t="shared" si="52"/>
        <v>5</v>
      </c>
      <c r="AG387" t="str">
        <f t="shared" si="53"/>
        <v>ng/g</v>
      </c>
      <c r="AH387">
        <f t="shared" si="53"/>
        <v>5.0000000000000001E-3</v>
      </c>
      <c r="AK387" t="str">
        <f t="shared" si="54"/>
        <v>μg/g</v>
      </c>
      <c r="AL387">
        <v>25</v>
      </c>
      <c r="AM387" t="str">
        <f t="shared" si="55"/>
        <v>Significant</v>
      </c>
      <c r="AN387" t="str">
        <f t="shared" si="56"/>
        <v>Low</v>
      </c>
      <c r="AQ387" t="s">
        <v>77</v>
      </c>
      <c r="AT387" t="s">
        <v>68</v>
      </c>
      <c r="AU387" t="s">
        <v>68</v>
      </c>
    </row>
    <row r="388" spans="1:47">
      <c r="A388" t="s">
        <v>535</v>
      </c>
      <c r="B388" t="str">
        <f t="shared" si="49"/>
        <v xml:space="preserve"> 2014</v>
      </c>
      <c r="C388" s="3" t="s">
        <v>352</v>
      </c>
      <c r="D388" s="8" t="s">
        <v>536</v>
      </c>
      <c r="E388" s="20" t="s">
        <v>537</v>
      </c>
      <c r="F388" s="3" t="s">
        <v>538</v>
      </c>
      <c r="G388" s="3" t="s">
        <v>538</v>
      </c>
      <c r="H388" t="s">
        <v>153</v>
      </c>
      <c r="I388" t="s">
        <v>154</v>
      </c>
      <c r="J388" t="s">
        <v>74</v>
      </c>
      <c r="K388" s="3" t="s">
        <v>96</v>
      </c>
      <c r="L388" t="s">
        <v>97</v>
      </c>
      <c r="M388" s="3" t="s">
        <v>539</v>
      </c>
      <c r="N388" s="3" t="s">
        <v>540</v>
      </c>
      <c r="O388" s="3" t="s">
        <v>541</v>
      </c>
      <c r="P388" t="s">
        <v>77</v>
      </c>
      <c r="Q388">
        <v>1</v>
      </c>
      <c r="R388">
        <v>0.5</v>
      </c>
      <c r="S388" t="s">
        <v>542</v>
      </c>
      <c r="T388">
        <f t="shared" si="51"/>
        <v>5.0000000000000001E-4</v>
      </c>
      <c r="U388" t="s">
        <v>489</v>
      </c>
      <c r="V388">
        <v>14</v>
      </c>
      <c r="W388">
        <v>14</v>
      </c>
      <c r="X388" t="s">
        <v>103</v>
      </c>
      <c r="Y388">
        <v>14</v>
      </c>
      <c r="Z388" t="s">
        <v>81</v>
      </c>
      <c r="AA388" t="s">
        <v>81</v>
      </c>
      <c r="AD388">
        <f t="shared" si="52"/>
        <v>0.5</v>
      </c>
      <c r="AG388" t="str">
        <f t="shared" si="53"/>
        <v>ng/g</v>
      </c>
      <c r="AH388">
        <f t="shared" si="53"/>
        <v>5.0000000000000001E-4</v>
      </c>
      <c r="AK388" t="str">
        <f t="shared" si="54"/>
        <v>μg/g</v>
      </c>
      <c r="AL388">
        <v>25</v>
      </c>
      <c r="AM388" t="str">
        <f t="shared" si="55"/>
        <v>Significant</v>
      </c>
      <c r="AN388" t="str">
        <f t="shared" si="56"/>
        <v>Low</v>
      </c>
      <c r="AQ388" t="s">
        <v>77</v>
      </c>
      <c r="AT388" t="s">
        <v>68</v>
      </c>
      <c r="AU388" t="s">
        <v>68</v>
      </c>
    </row>
    <row r="389" spans="1:47">
      <c r="A389" t="s">
        <v>535</v>
      </c>
      <c r="B389" t="str">
        <f t="shared" si="49"/>
        <v xml:space="preserve"> 2014</v>
      </c>
      <c r="C389" s="3" t="s">
        <v>352</v>
      </c>
      <c r="D389" s="8" t="s">
        <v>536</v>
      </c>
      <c r="E389" s="20" t="s">
        <v>537</v>
      </c>
      <c r="F389" s="3" t="s">
        <v>538</v>
      </c>
      <c r="G389" s="3" t="s">
        <v>538</v>
      </c>
      <c r="H389" t="s">
        <v>153</v>
      </c>
      <c r="I389" t="s">
        <v>154</v>
      </c>
      <c r="J389" t="s">
        <v>74</v>
      </c>
      <c r="K389" s="3" t="s">
        <v>96</v>
      </c>
      <c r="L389" t="s">
        <v>97</v>
      </c>
      <c r="M389" s="3" t="s">
        <v>539</v>
      </c>
      <c r="N389" s="3" t="s">
        <v>540</v>
      </c>
      <c r="O389" s="3" t="s">
        <v>541</v>
      </c>
      <c r="P389" t="s">
        <v>77</v>
      </c>
      <c r="Q389">
        <v>1</v>
      </c>
      <c r="R389">
        <v>0.05</v>
      </c>
      <c r="S389" t="s">
        <v>542</v>
      </c>
      <c r="T389">
        <f t="shared" si="51"/>
        <v>5.0000000000000002E-5</v>
      </c>
      <c r="U389" t="s">
        <v>489</v>
      </c>
      <c r="V389">
        <v>14</v>
      </c>
      <c r="W389">
        <v>14</v>
      </c>
      <c r="X389" t="s">
        <v>103</v>
      </c>
      <c r="Y389">
        <v>14</v>
      </c>
      <c r="Z389" t="s">
        <v>81</v>
      </c>
      <c r="AA389" t="s">
        <v>81</v>
      </c>
      <c r="AD389">
        <f t="shared" si="52"/>
        <v>0.05</v>
      </c>
      <c r="AG389" t="str">
        <f t="shared" si="53"/>
        <v>ng/g</v>
      </c>
      <c r="AH389">
        <f t="shared" si="53"/>
        <v>5.0000000000000002E-5</v>
      </c>
      <c r="AK389" t="str">
        <f t="shared" si="54"/>
        <v>μg/g</v>
      </c>
      <c r="AL389">
        <v>25</v>
      </c>
      <c r="AM389" t="str">
        <f t="shared" si="55"/>
        <v>Significant</v>
      </c>
      <c r="AN389" t="str">
        <f t="shared" si="56"/>
        <v>Low</v>
      </c>
      <c r="AQ389" t="s">
        <v>77</v>
      </c>
      <c r="AT389" t="s">
        <v>68</v>
      </c>
      <c r="AU389" t="s">
        <v>68</v>
      </c>
    </row>
    <row r="390" spans="1:47" ht="47.25">
      <c r="A390" t="s">
        <v>535</v>
      </c>
      <c r="B390" t="str">
        <f t="shared" si="49"/>
        <v xml:space="preserve"> 2014</v>
      </c>
      <c r="C390" s="3" t="s">
        <v>352</v>
      </c>
      <c r="D390" s="3" t="s">
        <v>543</v>
      </c>
      <c r="E390" s="20" t="s">
        <v>544</v>
      </c>
      <c r="F390" s="3" t="s">
        <v>545</v>
      </c>
      <c r="G390" s="3" t="s">
        <v>545</v>
      </c>
      <c r="H390" t="s">
        <v>153</v>
      </c>
      <c r="I390" t="s">
        <v>154</v>
      </c>
      <c r="J390" t="s">
        <v>74</v>
      </c>
      <c r="K390" s="3" t="s">
        <v>96</v>
      </c>
      <c r="L390" t="s">
        <v>97</v>
      </c>
      <c r="M390" s="3" t="s">
        <v>539</v>
      </c>
      <c r="N390" s="3" t="s">
        <v>540</v>
      </c>
      <c r="O390" s="3" t="s">
        <v>541</v>
      </c>
      <c r="P390" t="s">
        <v>77</v>
      </c>
      <c r="Q390">
        <v>1</v>
      </c>
      <c r="R390">
        <v>500</v>
      </c>
      <c r="S390" t="s">
        <v>542</v>
      </c>
      <c r="T390">
        <f t="shared" si="51"/>
        <v>0.5</v>
      </c>
      <c r="U390" t="s">
        <v>489</v>
      </c>
      <c r="V390">
        <v>14</v>
      </c>
      <c r="W390">
        <v>14</v>
      </c>
      <c r="X390" t="s">
        <v>103</v>
      </c>
      <c r="Y390">
        <v>14</v>
      </c>
      <c r="Z390" t="s">
        <v>81</v>
      </c>
      <c r="AA390" t="s">
        <v>81</v>
      </c>
      <c r="AD390">
        <f t="shared" si="52"/>
        <v>500</v>
      </c>
      <c r="AG390" t="str">
        <f t="shared" si="53"/>
        <v>ng/g</v>
      </c>
      <c r="AH390">
        <f t="shared" si="53"/>
        <v>0.5</v>
      </c>
      <c r="AK390" t="str">
        <f t="shared" si="54"/>
        <v>μg/g</v>
      </c>
      <c r="AL390">
        <v>38</v>
      </c>
      <c r="AM390" t="str">
        <f t="shared" si="55"/>
        <v>Significant</v>
      </c>
      <c r="AN390" t="str">
        <f t="shared" si="56"/>
        <v>Low</v>
      </c>
      <c r="AO390" t="str">
        <f>AM390</f>
        <v>Significant</v>
      </c>
      <c r="AP390" t="str">
        <f>AN390</f>
        <v>Low</v>
      </c>
      <c r="AQ390" t="s">
        <v>77</v>
      </c>
      <c r="AR390" s="5" t="s">
        <v>546</v>
      </c>
      <c r="AT390" t="s">
        <v>68</v>
      </c>
      <c r="AU390" t="s">
        <v>68</v>
      </c>
    </row>
    <row r="391" spans="1:47">
      <c r="A391" t="s">
        <v>535</v>
      </c>
      <c r="B391" t="str">
        <f t="shared" si="49"/>
        <v xml:space="preserve"> 2014</v>
      </c>
      <c r="C391" s="3" t="s">
        <v>352</v>
      </c>
      <c r="D391" s="3" t="s">
        <v>543</v>
      </c>
      <c r="E391" s="20" t="s">
        <v>544</v>
      </c>
      <c r="F391" s="3" t="s">
        <v>545</v>
      </c>
      <c r="G391" s="3" t="s">
        <v>545</v>
      </c>
      <c r="H391" t="s">
        <v>153</v>
      </c>
      <c r="I391" t="s">
        <v>154</v>
      </c>
      <c r="J391" t="s">
        <v>74</v>
      </c>
      <c r="K391" s="3" t="s">
        <v>96</v>
      </c>
      <c r="L391" t="s">
        <v>97</v>
      </c>
      <c r="M391" s="3" t="s">
        <v>539</v>
      </c>
      <c r="N391" s="3" t="s">
        <v>540</v>
      </c>
      <c r="O391" s="3" t="s">
        <v>541</v>
      </c>
      <c r="P391" t="s">
        <v>77</v>
      </c>
      <c r="Q391">
        <v>1</v>
      </c>
      <c r="R391">
        <v>50</v>
      </c>
      <c r="S391" t="s">
        <v>542</v>
      </c>
      <c r="T391">
        <f t="shared" si="51"/>
        <v>0.05</v>
      </c>
      <c r="U391" t="s">
        <v>489</v>
      </c>
      <c r="V391">
        <v>14</v>
      </c>
      <c r="W391">
        <v>14</v>
      </c>
      <c r="X391" t="s">
        <v>103</v>
      </c>
      <c r="Y391">
        <v>14</v>
      </c>
      <c r="Z391" t="s">
        <v>81</v>
      </c>
      <c r="AA391" t="s">
        <v>81</v>
      </c>
      <c r="AD391">
        <f t="shared" si="52"/>
        <v>50</v>
      </c>
      <c r="AG391" t="str">
        <f t="shared" si="53"/>
        <v>ng/g</v>
      </c>
      <c r="AH391">
        <f t="shared" si="53"/>
        <v>0.05</v>
      </c>
      <c r="AK391" t="str">
        <f t="shared" si="54"/>
        <v>μg/g</v>
      </c>
      <c r="AL391">
        <v>38</v>
      </c>
      <c r="AM391" t="str">
        <f t="shared" si="55"/>
        <v>Significant</v>
      </c>
      <c r="AN391" t="str">
        <f t="shared" si="56"/>
        <v>Low</v>
      </c>
      <c r="AQ391" t="s">
        <v>77</v>
      </c>
      <c r="AT391" t="s">
        <v>68</v>
      </c>
      <c r="AU391" t="s">
        <v>68</v>
      </c>
    </row>
    <row r="392" spans="1:47">
      <c r="A392" t="s">
        <v>535</v>
      </c>
      <c r="B392" t="str">
        <f t="shared" si="49"/>
        <v xml:space="preserve"> 2014</v>
      </c>
      <c r="C392" s="3" t="s">
        <v>352</v>
      </c>
      <c r="D392" s="3" t="s">
        <v>543</v>
      </c>
      <c r="E392" s="20" t="s">
        <v>544</v>
      </c>
      <c r="F392" s="3" t="s">
        <v>545</v>
      </c>
      <c r="G392" s="3" t="s">
        <v>545</v>
      </c>
      <c r="H392" t="s">
        <v>153</v>
      </c>
      <c r="I392" t="s">
        <v>154</v>
      </c>
      <c r="J392" t="s">
        <v>74</v>
      </c>
      <c r="K392" s="3" t="s">
        <v>96</v>
      </c>
      <c r="L392" t="s">
        <v>97</v>
      </c>
      <c r="M392" s="3" t="s">
        <v>539</v>
      </c>
      <c r="N392" s="3" t="s">
        <v>540</v>
      </c>
      <c r="O392" s="3" t="s">
        <v>541</v>
      </c>
      <c r="P392" t="s">
        <v>77</v>
      </c>
      <c r="Q392">
        <v>1</v>
      </c>
      <c r="R392">
        <v>5</v>
      </c>
      <c r="S392" t="s">
        <v>542</v>
      </c>
      <c r="T392">
        <f t="shared" si="51"/>
        <v>5.0000000000000001E-3</v>
      </c>
      <c r="U392" t="s">
        <v>489</v>
      </c>
      <c r="V392">
        <v>14</v>
      </c>
      <c r="W392">
        <v>14</v>
      </c>
      <c r="X392" t="s">
        <v>103</v>
      </c>
      <c r="Y392">
        <v>14</v>
      </c>
      <c r="Z392" t="s">
        <v>81</v>
      </c>
      <c r="AA392" t="s">
        <v>81</v>
      </c>
      <c r="AD392">
        <f t="shared" si="52"/>
        <v>5</v>
      </c>
      <c r="AG392" t="str">
        <f t="shared" si="53"/>
        <v>ng/g</v>
      </c>
      <c r="AH392">
        <f t="shared" si="53"/>
        <v>5.0000000000000001E-3</v>
      </c>
      <c r="AK392" t="str">
        <f t="shared" si="54"/>
        <v>μg/g</v>
      </c>
      <c r="AL392">
        <v>25</v>
      </c>
      <c r="AM392" t="str">
        <f t="shared" si="55"/>
        <v>Significant</v>
      </c>
      <c r="AN392" t="str">
        <f t="shared" si="56"/>
        <v>Low</v>
      </c>
      <c r="AQ392" t="s">
        <v>77</v>
      </c>
      <c r="AT392" t="s">
        <v>68</v>
      </c>
      <c r="AU392" t="s">
        <v>68</v>
      </c>
    </row>
    <row r="393" spans="1:47">
      <c r="A393" t="s">
        <v>535</v>
      </c>
      <c r="B393" t="str">
        <f t="shared" si="49"/>
        <v xml:space="preserve"> 2014</v>
      </c>
      <c r="C393" s="3" t="s">
        <v>352</v>
      </c>
      <c r="D393" s="3" t="s">
        <v>543</v>
      </c>
      <c r="E393" s="20" t="s">
        <v>544</v>
      </c>
      <c r="F393" s="3" t="s">
        <v>545</v>
      </c>
      <c r="G393" s="3" t="s">
        <v>545</v>
      </c>
      <c r="H393" t="s">
        <v>153</v>
      </c>
      <c r="I393" t="s">
        <v>154</v>
      </c>
      <c r="J393" t="s">
        <v>74</v>
      </c>
      <c r="K393" s="3" t="s">
        <v>96</v>
      </c>
      <c r="L393" t="s">
        <v>97</v>
      </c>
      <c r="M393" s="3" t="s">
        <v>539</v>
      </c>
      <c r="N393" s="3" t="s">
        <v>540</v>
      </c>
      <c r="O393" s="3" t="s">
        <v>541</v>
      </c>
      <c r="P393" t="s">
        <v>77</v>
      </c>
      <c r="Q393">
        <v>1</v>
      </c>
      <c r="R393">
        <v>0.5</v>
      </c>
      <c r="S393" t="s">
        <v>542</v>
      </c>
      <c r="T393">
        <f t="shared" si="51"/>
        <v>5.0000000000000001E-4</v>
      </c>
      <c r="U393" t="s">
        <v>489</v>
      </c>
      <c r="V393">
        <v>14</v>
      </c>
      <c r="W393">
        <v>14</v>
      </c>
      <c r="X393" t="s">
        <v>103</v>
      </c>
      <c r="Y393">
        <v>14</v>
      </c>
      <c r="Z393" t="s">
        <v>81</v>
      </c>
      <c r="AA393" t="s">
        <v>81</v>
      </c>
      <c r="AD393">
        <f t="shared" si="52"/>
        <v>0.5</v>
      </c>
      <c r="AG393" t="str">
        <f t="shared" si="53"/>
        <v>ng/g</v>
      </c>
      <c r="AH393">
        <f t="shared" si="53"/>
        <v>5.0000000000000001E-4</v>
      </c>
      <c r="AK393" t="str">
        <f t="shared" si="54"/>
        <v>μg/g</v>
      </c>
      <c r="AL393">
        <v>25</v>
      </c>
      <c r="AM393" t="str">
        <f t="shared" si="55"/>
        <v>Significant</v>
      </c>
      <c r="AN393" t="str">
        <f t="shared" si="56"/>
        <v>Low</v>
      </c>
      <c r="AQ393" t="s">
        <v>77</v>
      </c>
      <c r="AT393" t="s">
        <v>68</v>
      </c>
      <c r="AU393" t="s">
        <v>68</v>
      </c>
    </row>
    <row r="394" spans="1:47">
      <c r="A394" t="s">
        <v>535</v>
      </c>
      <c r="B394" t="str">
        <f t="shared" si="49"/>
        <v xml:space="preserve"> 2014</v>
      </c>
      <c r="C394" s="3" t="s">
        <v>352</v>
      </c>
      <c r="D394" s="3" t="s">
        <v>543</v>
      </c>
      <c r="E394" s="20" t="s">
        <v>544</v>
      </c>
      <c r="F394" s="3" t="s">
        <v>545</v>
      </c>
      <c r="G394" s="3" t="s">
        <v>545</v>
      </c>
      <c r="H394" t="s">
        <v>153</v>
      </c>
      <c r="I394" t="s">
        <v>154</v>
      </c>
      <c r="J394" t="s">
        <v>74</v>
      </c>
      <c r="K394" s="3" t="s">
        <v>96</v>
      </c>
      <c r="L394" t="s">
        <v>97</v>
      </c>
      <c r="M394" s="3" t="s">
        <v>539</v>
      </c>
      <c r="N394" s="3" t="s">
        <v>540</v>
      </c>
      <c r="O394" s="3" t="s">
        <v>541</v>
      </c>
      <c r="P394" t="s">
        <v>77</v>
      </c>
      <c r="Q394">
        <v>1</v>
      </c>
      <c r="R394">
        <v>0.05</v>
      </c>
      <c r="S394" t="s">
        <v>542</v>
      </c>
      <c r="T394">
        <f t="shared" si="51"/>
        <v>5.0000000000000002E-5</v>
      </c>
      <c r="U394" t="s">
        <v>489</v>
      </c>
      <c r="V394">
        <v>14</v>
      </c>
      <c r="W394">
        <v>14</v>
      </c>
      <c r="X394" t="s">
        <v>103</v>
      </c>
      <c r="Y394">
        <v>14</v>
      </c>
      <c r="Z394" t="s">
        <v>81</v>
      </c>
      <c r="AA394" t="s">
        <v>81</v>
      </c>
      <c r="AD394">
        <f t="shared" si="52"/>
        <v>0.05</v>
      </c>
      <c r="AG394" t="str">
        <f t="shared" si="53"/>
        <v>ng/g</v>
      </c>
      <c r="AH394">
        <f t="shared" si="53"/>
        <v>5.0000000000000002E-5</v>
      </c>
      <c r="AK394" t="str">
        <f t="shared" si="54"/>
        <v>μg/g</v>
      </c>
      <c r="AL394">
        <v>15</v>
      </c>
      <c r="AM394" t="str">
        <f t="shared" si="55"/>
        <v>Some</v>
      </c>
      <c r="AN394" t="str">
        <f t="shared" si="56"/>
        <v>Medium</v>
      </c>
      <c r="AQ394" t="s">
        <v>77</v>
      </c>
      <c r="AT394" t="s">
        <v>68</v>
      </c>
      <c r="AU394" t="s">
        <v>68</v>
      </c>
    </row>
    <row r="395" spans="1:47">
      <c r="A395" t="s">
        <v>535</v>
      </c>
      <c r="B395" t="str">
        <f t="shared" si="49"/>
        <v xml:space="preserve"> 2014</v>
      </c>
      <c r="C395" s="3" t="s">
        <v>352</v>
      </c>
      <c r="D395" s="3" t="s">
        <v>482</v>
      </c>
      <c r="E395" s="20" t="s">
        <v>483</v>
      </c>
      <c r="F395" s="3" t="s">
        <v>484</v>
      </c>
      <c r="G395" s="3" t="s">
        <v>484</v>
      </c>
      <c r="H395" t="s">
        <v>153</v>
      </c>
      <c r="I395" t="s">
        <v>154</v>
      </c>
      <c r="J395" t="s">
        <v>74</v>
      </c>
      <c r="K395" s="3" t="s">
        <v>96</v>
      </c>
      <c r="L395" t="s">
        <v>97</v>
      </c>
      <c r="M395" s="3" t="s">
        <v>539</v>
      </c>
      <c r="N395" s="3" t="s">
        <v>540</v>
      </c>
      <c r="O395" s="3" t="s">
        <v>541</v>
      </c>
      <c r="P395" t="s">
        <v>77</v>
      </c>
      <c r="Q395">
        <v>1</v>
      </c>
      <c r="R395">
        <v>1</v>
      </c>
      <c r="S395" t="s">
        <v>542</v>
      </c>
      <c r="T395">
        <f t="shared" si="51"/>
        <v>1E-3</v>
      </c>
      <c r="U395" t="s">
        <v>489</v>
      </c>
      <c r="V395">
        <v>14</v>
      </c>
      <c r="W395">
        <v>14</v>
      </c>
      <c r="X395" t="s">
        <v>103</v>
      </c>
      <c r="Y395">
        <v>14</v>
      </c>
      <c r="Z395" t="s">
        <v>81</v>
      </c>
      <c r="AA395" t="s">
        <v>81</v>
      </c>
      <c r="AD395">
        <f t="shared" si="52"/>
        <v>1</v>
      </c>
      <c r="AG395" t="str">
        <f t="shared" si="53"/>
        <v>ng/g</v>
      </c>
      <c r="AH395">
        <f t="shared" si="53"/>
        <v>1E-3</v>
      </c>
      <c r="AK395" t="str">
        <f t="shared" si="54"/>
        <v>μg/g</v>
      </c>
      <c r="AL395">
        <v>38</v>
      </c>
      <c r="AM395" t="str">
        <f t="shared" si="55"/>
        <v>Significant</v>
      </c>
      <c r="AN395" t="str">
        <f t="shared" si="56"/>
        <v>Low</v>
      </c>
      <c r="AO395" t="str">
        <f>AM395</f>
        <v>Significant</v>
      </c>
      <c r="AP395" t="str">
        <f>AN395</f>
        <v>Low</v>
      </c>
      <c r="AQ395" t="s">
        <v>77</v>
      </c>
      <c r="AT395" t="s">
        <v>68</v>
      </c>
      <c r="AU395" t="s">
        <v>68</v>
      </c>
    </row>
    <row r="396" spans="1:47">
      <c r="A396" t="s">
        <v>535</v>
      </c>
      <c r="B396" t="str">
        <f t="shared" si="49"/>
        <v xml:space="preserve"> 2014</v>
      </c>
      <c r="C396" s="3" t="s">
        <v>352</v>
      </c>
      <c r="D396" s="3" t="s">
        <v>482</v>
      </c>
      <c r="E396" s="20" t="s">
        <v>483</v>
      </c>
      <c r="F396" s="3" t="s">
        <v>484</v>
      </c>
      <c r="G396" s="3" t="s">
        <v>484</v>
      </c>
      <c r="H396" t="s">
        <v>153</v>
      </c>
      <c r="I396" t="s">
        <v>154</v>
      </c>
      <c r="J396" t="s">
        <v>74</v>
      </c>
      <c r="K396" s="3" t="s">
        <v>96</v>
      </c>
      <c r="L396" t="s">
        <v>97</v>
      </c>
      <c r="M396" s="3" t="s">
        <v>539</v>
      </c>
      <c r="N396" s="3" t="s">
        <v>540</v>
      </c>
      <c r="O396" s="3" t="s">
        <v>541</v>
      </c>
      <c r="P396" t="s">
        <v>77</v>
      </c>
      <c r="Q396">
        <v>1</v>
      </c>
      <c r="R396">
        <v>100</v>
      </c>
      <c r="S396" t="s">
        <v>542</v>
      </c>
      <c r="T396">
        <f t="shared" si="51"/>
        <v>0.1</v>
      </c>
      <c r="U396" t="s">
        <v>489</v>
      </c>
      <c r="V396">
        <v>14</v>
      </c>
      <c r="W396">
        <v>14</v>
      </c>
      <c r="X396" t="s">
        <v>103</v>
      </c>
      <c r="Y396">
        <v>14</v>
      </c>
      <c r="Z396" t="s">
        <v>81</v>
      </c>
      <c r="AA396" t="s">
        <v>81</v>
      </c>
      <c r="AD396">
        <f t="shared" si="52"/>
        <v>100</v>
      </c>
      <c r="AG396" t="str">
        <f t="shared" si="53"/>
        <v>ng/g</v>
      </c>
      <c r="AH396">
        <f t="shared" si="53"/>
        <v>0.1</v>
      </c>
      <c r="AK396" t="str">
        <f t="shared" si="54"/>
        <v>μg/g</v>
      </c>
      <c r="AL396">
        <v>15</v>
      </c>
      <c r="AM396" t="str">
        <f t="shared" si="55"/>
        <v>Some</v>
      </c>
      <c r="AN396" t="str">
        <f t="shared" si="56"/>
        <v>Medium</v>
      </c>
      <c r="AQ396" t="s">
        <v>77</v>
      </c>
      <c r="AT396" t="s">
        <v>68</v>
      </c>
      <c r="AU396" t="s">
        <v>68</v>
      </c>
    </row>
    <row r="397" spans="1:47">
      <c r="A397" t="s">
        <v>535</v>
      </c>
      <c r="B397" t="str">
        <f t="shared" si="49"/>
        <v xml:space="preserve"> 2014</v>
      </c>
      <c r="C397" s="3" t="s">
        <v>352</v>
      </c>
      <c r="D397" s="3" t="s">
        <v>482</v>
      </c>
      <c r="E397" s="20" t="s">
        <v>483</v>
      </c>
      <c r="F397" s="3" t="s">
        <v>484</v>
      </c>
      <c r="G397" s="3" t="s">
        <v>484</v>
      </c>
      <c r="H397" t="s">
        <v>153</v>
      </c>
      <c r="I397" t="s">
        <v>154</v>
      </c>
      <c r="J397" t="s">
        <v>74</v>
      </c>
      <c r="K397" s="3" t="s">
        <v>96</v>
      </c>
      <c r="L397" t="s">
        <v>97</v>
      </c>
      <c r="M397" s="3" t="s">
        <v>539</v>
      </c>
      <c r="N397" s="3" t="s">
        <v>540</v>
      </c>
      <c r="O397" s="3" t="s">
        <v>541</v>
      </c>
      <c r="P397" t="s">
        <v>77</v>
      </c>
      <c r="Q397">
        <v>1</v>
      </c>
      <c r="R397">
        <v>10</v>
      </c>
      <c r="S397" t="s">
        <v>542</v>
      </c>
      <c r="T397">
        <f t="shared" si="51"/>
        <v>0.01</v>
      </c>
      <c r="U397" t="s">
        <v>489</v>
      </c>
      <c r="V397">
        <v>14</v>
      </c>
      <c r="W397">
        <v>14</v>
      </c>
      <c r="X397" t="s">
        <v>103</v>
      </c>
      <c r="Y397">
        <v>14</v>
      </c>
      <c r="Z397" t="s">
        <v>81</v>
      </c>
      <c r="AA397" t="s">
        <v>81</v>
      </c>
      <c r="AD397">
        <f t="shared" si="52"/>
        <v>10</v>
      </c>
      <c r="AG397" t="str">
        <f t="shared" si="53"/>
        <v>ng/g</v>
      </c>
      <c r="AH397">
        <f t="shared" si="53"/>
        <v>0.01</v>
      </c>
      <c r="AK397" t="str">
        <f t="shared" si="54"/>
        <v>μg/g</v>
      </c>
      <c r="AL397">
        <v>15</v>
      </c>
      <c r="AM397" t="str">
        <f t="shared" si="55"/>
        <v>Some</v>
      </c>
      <c r="AN397" t="str">
        <f t="shared" si="56"/>
        <v>Medium</v>
      </c>
      <c r="AQ397" t="s">
        <v>77</v>
      </c>
      <c r="AT397" t="s">
        <v>68</v>
      </c>
      <c r="AU397" t="s">
        <v>68</v>
      </c>
    </row>
    <row r="398" spans="1:47">
      <c r="A398" t="s">
        <v>535</v>
      </c>
      <c r="B398" t="str">
        <f t="shared" si="49"/>
        <v xml:space="preserve"> 2014</v>
      </c>
      <c r="C398" s="3" t="s">
        <v>352</v>
      </c>
      <c r="D398" s="3" t="s">
        <v>482</v>
      </c>
      <c r="E398" s="20" t="s">
        <v>483</v>
      </c>
      <c r="F398" s="3" t="s">
        <v>484</v>
      </c>
      <c r="G398" s="3" t="s">
        <v>484</v>
      </c>
      <c r="H398" t="s">
        <v>153</v>
      </c>
      <c r="I398" t="s">
        <v>154</v>
      </c>
      <c r="J398" t="s">
        <v>74</v>
      </c>
      <c r="K398" s="3" t="s">
        <v>96</v>
      </c>
      <c r="L398" t="s">
        <v>97</v>
      </c>
      <c r="M398" s="3" t="s">
        <v>539</v>
      </c>
      <c r="N398" s="3" t="s">
        <v>540</v>
      </c>
      <c r="O398" s="3" t="s">
        <v>541</v>
      </c>
      <c r="P398" t="s">
        <v>77</v>
      </c>
      <c r="Q398">
        <v>1</v>
      </c>
      <c r="R398">
        <v>0.1</v>
      </c>
      <c r="S398" t="s">
        <v>542</v>
      </c>
      <c r="T398">
        <f t="shared" si="51"/>
        <v>1E-4</v>
      </c>
      <c r="U398" t="s">
        <v>489</v>
      </c>
      <c r="V398">
        <v>14</v>
      </c>
      <c r="W398">
        <v>14</v>
      </c>
      <c r="X398" t="s">
        <v>103</v>
      </c>
      <c r="Y398">
        <v>14</v>
      </c>
      <c r="Z398" t="s">
        <v>81</v>
      </c>
      <c r="AA398" t="s">
        <v>81</v>
      </c>
      <c r="AD398">
        <f t="shared" si="52"/>
        <v>0.1</v>
      </c>
      <c r="AG398" t="str">
        <f t="shared" si="53"/>
        <v>ng/g</v>
      </c>
      <c r="AH398">
        <f t="shared" si="53"/>
        <v>1E-4</v>
      </c>
      <c r="AK398" t="str">
        <f t="shared" si="54"/>
        <v>μg/g</v>
      </c>
      <c r="AL398">
        <v>25</v>
      </c>
      <c r="AM398" t="str">
        <f t="shared" si="55"/>
        <v>Significant</v>
      </c>
      <c r="AN398" t="str">
        <f t="shared" si="56"/>
        <v>Low</v>
      </c>
      <c r="AQ398" t="s">
        <v>77</v>
      </c>
      <c r="AT398" t="s">
        <v>68</v>
      </c>
      <c r="AU398" t="s">
        <v>68</v>
      </c>
    </row>
    <row r="399" spans="1:47">
      <c r="A399" t="s">
        <v>535</v>
      </c>
      <c r="B399" t="str">
        <f t="shared" si="49"/>
        <v xml:space="preserve"> 2014</v>
      </c>
      <c r="C399" s="3" t="s">
        <v>352</v>
      </c>
      <c r="D399" s="3" t="s">
        <v>482</v>
      </c>
      <c r="E399" s="20" t="s">
        <v>483</v>
      </c>
      <c r="F399" s="3" t="s">
        <v>484</v>
      </c>
      <c r="G399" s="3" t="s">
        <v>484</v>
      </c>
      <c r="H399" t="s">
        <v>153</v>
      </c>
      <c r="I399" t="s">
        <v>154</v>
      </c>
      <c r="J399" t="s">
        <v>74</v>
      </c>
      <c r="K399" s="3" t="s">
        <v>96</v>
      </c>
      <c r="L399" t="s">
        <v>97</v>
      </c>
      <c r="M399" s="3" t="s">
        <v>539</v>
      </c>
      <c r="N399" s="3" t="s">
        <v>540</v>
      </c>
      <c r="O399" s="3" t="s">
        <v>541</v>
      </c>
      <c r="P399" t="s">
        <v>77</v>
      </c>
      <c r="Q399">
        <v>1</v>
      </c>
      <c r="R399">
        <v>0.01</v>
      </c>
      <c r="S399" t="s">
        <v>542</v>
      </c>
      <c r="T399">
        <f t="shared" si="51"/>
        <v>1.0000000000000001E-5</v>
      </c>
      <c r="U399" t="s">
        <v>489</v>
      </c>
      <c r="V399">
        <v>14</v>
      </c>
      <c r="W399">
        <v>14</v>
      </c>
      <c r="X399" t="s">
        <v>103</v>
      </c>
      <c r="Y399">
        <v>14</v>
      </c>
      <c r="Z399" t="s">
        <v>81</v>
      </c>
      <c r="AA399" t="s">
        <v>81</v>
      </c>
      <c r="AD399">
        <f t="shared" si="52"/>
        <v>0.01</v>
      </c>
      <c r="AG399" t="str">
        <f t="shared" si="53"/>
        <v>ng/g</v>
      </c>
      <c r="AH399">
        <f t="shared" si="53"/>
        <v>1.0000000000000001E-5</v>
      </c>
      <c r="AK399" t="str">
        <f t="shared" si="54"/>
        <v>μg/g</v>
      </c>
      <c r="AL399">
        <v>25</v>
      </c>
      <c r="AM399" t="str">
        <f t="shared" si="55"/>
        <v>Significant</v>
      </c>
      <c r="AN399" t="str">
        <f t="shared" si="56"/>
        <v>Low</v>
      </c>
      <c r="AQ399" t="s">
        <v>77</v>
      </c>
      <c r="AT399" t="s">
        <v>68</v>
      </c>
      <c r="AU399" t="s">
        <v>68</v>
      </c>
    </row>
    <row r="400" spans="1:47">
      <c r="A400" t="s">
        <v>535</v>
      </c>
      <c r="B400" t="str">
        <f t="shared" si="49"/>
        <v xml:space="preserve"> 2014</v>
      </c>
      <c r="C400" s="3" t="s">
        <v>352</v>
      </c>
      <c r="D400" s="3" t="s">
        <v>547</v>
      </c>
      <c r="E400" s="3" t="s">
        <v>548</v>
      </c>
      <c r="F400" s="3" t="s">
        <v>549</v>
      </c>
      <c r="G400" s="3" t="s">
        <v>549</v>
      </c>
      <c r="H400" t="s">
        <v>153</v>
      </c>
      <c r="I400" t="s">
        <v>154</v>
      </c>
      <c r="J400" t="s">
        <v>74</v>
      </c>
      <c r="K400" s="3" t="s">
        <v>96</v>
      </c>
      <c r="L400" t="s">
        <v>97</v>
      </c>
      <c r="M400" s="3" t="s">
        <v>539</v>
      </c>
      <c r="N400" s="3" t="s">
        <v>540</v>
      </c>
      <c r="O400" s="3" t="s">
        <v>541</v>
      </c>
      <c r="P400" t="s">
        <v>77</v>
      </c>
      <c r="Q400">
        <v>1</v>
      </c>
      <c r="R400">
        <v>0.05</v>
      </c>
      <c r="S400" t="s">
        <v>542</v>
      </c>
      <c r="T400">
        <f t="shared" si="51"/>
        <v>5.0000000000000002E-5</v>
      </c>
      <c r="U400" t="s">
        <v>489</v>
      </c>
      <c r="V400">
        <v>14</v>
      </c>
      <c r="W400">
        <v>14</v>
      </c>
      <c r="X400" t="s">
        <v>103</v>
      </c>
      <c r="Y400">
        <v>14</v>
      </c>
      <c r="Z400" t="s">
        <v>81</v>
      </c>
      <c r="AA400" t="s">
        <v>81</v>
      </c>
      <c r="AD400">
        <f t="shared" si="52"/>
        <v>0.05</v>
      </c>
      <c r="AG400" t="str">
        <f t="shared" si="53"/>
        <v>ng/g</v>
      </c>
      <c r="AH400">
        <f t="shared" si="53"/>
        <v>5.0000000000000002E-5</v>
      </c>
      <c r="AK400" t="str">
        <f t="shared" si="54"/>
        <v>μg/g</v>
      </c>
      <c r="AL400">
        <v>15</v>
      </c>
      <c r="AM400" t="str">
        <f t="shared" si="55"/>
        <v>Some</v>
      </c>
      <c r="AN400" t="str">
        <f t="shared" si="56"/>
        <v>Medium</v>
      </c>
      <c r="AO400" t="str">
        <f>AM400</f>
        <v>Some</v>
      </c>
      <c r="AP400" t="str">
        <f>AN400</f>
        <v>Medium</v>
      </c>
      <c r="AQ400" t="s">
        <v>77</v>
      </c>
      <c r="AT400" t="s">
        <v>68</v>
      </c>
      <c r="AU400" t="s">
        <v>68</v>
      </c>
    </row>
    <row r="401" spans="1:54">
      <c r="A401" t="s">
        <v>535</v>
      </c>
      <c r="B401" t="str">
        <f t="shared" si="49"/>
        <v xml:space="preserve"> 2014</v>
      </c>
      <c r="C401" s="3" t="s">
        <v>352</v>
      </c>
      <c r="D401" s="3" t="s">
        <v>547</v>
      </c>
      <c r="E401" s="3" t="s">
        <v>548</v>
      </c>
      <c r="F401" s="3" t="s">
        <v>549</v>
      </c>
      <c r="G401" s="3" t="s">
        <v>549</v>
      </c>
      <c r="H401" t="s">
        <v>153</v>
      </c>
      <c r="I401" t="s">
        <v>154</v>
      </c>
      <c r="J401" t="s">
        <v>74</v>
      </c>
      <c r="K401" s="3" t="s">
        <v>96</v>
      </c>
      <c r="L401" t="s">
        <v>97</v>
      </c>
      <c r="M401" s="3" t="s">
        <v>539</v>
      </c>
      <c r="N401" s="3" t="s">
        <v>540</v>
      </c>
      <c r="O401" s="3" t="s">
        <v>541</v>
      </c>
      <c r="P401" t="s">
        <v>77</v>
      </c>
      <c r="Q401">
        <v>1</v>
      </c>
      <c r="R401">
        <v>500</v>
      </c>
      <c r="S401" t="s">
        <v>542</v>
      </c>
      <c r="T401">
        <f t="shared" si="51"/>
        <v>0.5</v>
      </c>
      <c r="U401" t="s">
        <v>489</v>
      </c>
      <c r="V401">
        <v>14</v>
      </c>
      <c r="W401">
        <v>14</v>
      </c>
      <c r="X401" t="s">
        <v>103</v>
      </c>
      <c r="Y401">
        <v>14</v>
      </c>
      <c r="Z401" t="s">
        <v>81</v>
      </c>
      <c r="AA401" t="s">
        <v>81</v>
      </c>
      <c r="AD401">
        <f t="shared" si="52"/>
        <v>500</v>
      </c>
      <c r="AG401" t="str">
        <f t="shared" si="53"/>
        <v>ng/g</v>
      </c>
      <c r="AH401">
        <f t="shared" si="53"/>
        <v>0.5</v>
      </c>
      <c r="AK401" t="str">
        <f t="shared" si="54"/>
        <v>μg/g</v>
      </c>
      <c r="AL401">
        <v>0</v>
      </c>
      <c r="AM401" t="str">
        <f t="shared" si="55"/>
        <v>None</v>
      </c>
      <c r="AN401" t="str">
        <f t="shared" si="56"/>
        <v>High</v>
      </c>
      <c r="AQ401" t="s">
        <v>77</v>
      </c>
      <c r="AT401" t="s">
        <v>68</v>
      </c>
      <c r="AU401" t="s">
        <v>68</v>
      </c>
    </row>
    <row r="402" spans="1:54">
      <c r="A402" t="s">
        <v>535</v>
      </c>
      <c r="B402" t="str">
        <f t="shared" si="49"/>
        <v xml:space="preserve"> 2014</v>
      </c>
      <c r="C402" s="3" t="s">
        <v>352</v>
      </c>
      <c r="D402" s="3" t="s">
        <v>547</v>
      </c>
      <c r="E402" s="3" t="s">
        <v>548</v>
      </c>
      <c r="F402" s="3" t="s">
        <v>549</v>
      </c>
      <c r="G402" s="3" t="s">
        <v>549</v>
      </c>
      <c r="H402" t="s">
        <v>153</v>
      </c>
      <c r="I402" t="s">
        <v>154</v>
      </c>
      <c r="J402" t="s">
        <v>74</v>
      </c>
      <c r="K402" s="3" t="s">
        <v>96</v>
      </c>
      <c r="L402" t="s">
        <v>97</v>
      </c>
      <c r="M402" s="3" t="s">
        <v>539</v>
      </c>
      <c r="N402" s="3" t="s">
        <v>540</v>
      </c>
      <c r="O402" s="3" t="s">
        <v>541</v>
      </c>
      <c r="P402" t="s">
        <v>77</v>
      </c>
      <c r="Q402">
        <v>1</v>
      </c>
      <c r="R402">
        <v>50</v>
      </c>
      <c r="S402" t="s">
        <v>542</v>
      </c>
      <c r="T402">
        <f t="shared" si="51"/>
        <v>0.05</v>
      </c>
      <c r="U402" t="s">
        <v>489</v>
      </c>
      <c r="V402">
        <v>14</v>
      </c>
      <c r="W402">
        <v>14</v>
      </c>
      <c r="X402" t="s">
        <v>103</v>
      </c>
      <c r="Y402">
        <v>14</v>
      </c>
      <c r="Z402" t="s">
        <v>81</v>
      </c>
      <c r="AA402" t="s">
        <v>81</v>
      </c>
      <c r="AD402">
        <f t="shared" si="52"/>
        <v>50</v>
      </c>
      <c r="AG402" t="str">
        <f t="shared" si="53"/>
        <v>ng/g</v>
      </c>
      <c r="AH402">
        <f t="shared" si="53"/>
        <v>0.05</v>
      </c>
      <c r="AK402" t="str">
        <f t="shared" si="54"/>
        <v>μg/g</v>
      </c>
      <c r="AL402">
        <v>0</v>
      </c>
      <c r="AM402" t="str">
        <f t="shared" si="55"/>
        <v>None</v>
      </c>
      <c r="AN402" t="str">
        <f t="shared" si="56"/>
        <v>High</v>
      </c>
      <c r="AQ402" t="s">
        <v>77</v>
      </c>
      <c r="AT402" t="s">
        <v>68</v>
      </c>
      <c r="AU402" t="s">
        <v>68</v>
      </c>
    </row>
    <row r="403" spans="1:54">
      <c r="A403" t="s">
        <v>535</v>
      </c>
      <c r="B403" t="str">
        <f t="shared" si="49"/>
        <v xml:space="preserve"> 2014</v>
      </c>
      <c r="C403" s="3" t="s">
        <v>352</v>
      </c>
      <c r="D403" s="3" t="s">
        <v>547</v>
      </c>
      <c r="E403" s="3" t="s">
        <v>548</v>
      </c>
      <c r="F403" s="3" t="s">
        <v>549</v>
      </c>
      <c r="G403" s="3" t="s">
        <v>549</v>
      </c>
      <c r="H403" t="s">
        <v>153</v>
      </c>
      <c r="I403" t="s">
        <v>154</v>
      </c>
      <c r="J403" t="s">
        <v>74</v>
      </c>
      <c r="K403" s="3" t="s">
        <v>96</v>
      </c>
      <c r="L403" t="s">
        <v>97</v>
      </c>
      <c r="M403" s="3" t="s">
        <v>539</v>
      </c>
      <c r="N403" s="3" t="s">
        <v>540</v>
      </c>
      <c r="O403" s="3" t="s">
        <v>541</v>
      </c>
      <c r="P403" t="s">
        <v>77</v>
      </c>
      <c r="Q403">
        <v>1</v>
      </c>
      <c r="R403">
        <v>5</v>
      </c>
      <c r="S403" t="s">
        <v>542</v>
      </c>
      <c r="T403">
        <f t="shared" si="51"/>
        <v>5.0000000000000001E-3</v>
      </c>
      <c r="U403" t="s">
        <v>489</v>
      </c>
      <c r="V403">
        <v>14</v>
      </c>
      <c r="W403">
        <v>14</v>
      </c>
      <c r="X403" t="s">
        <v>103</v>
      </c>
      <c r="Y403">
        <v>14</v>
      </c>
      <c r="Z403" t="s">
        <v>81</v>
      </c>
      <c r="AA403" t="s">
        <v>81</v>
      </c>
      <c r="AD403">
        <f t="shared" si="52"/>
        <v>5</v>
      </c>
      <c r="AG403" t="str">
        <f t="shared" si="53"/>
        <v>ng/g</v>
      </c>
      <c r="AH403">
        <f t="shared" si="53"/>
        <v>5.0000000000000001E-3</v>
      </c>
      <c r="AK403" t="str">
        <f t="shared" si="54"/>
        <v>μg/g</v>
      </c>
      <c r="AL403">
        <v>0</v>
      </c>
      <c r="AM403" t="str">
        <f t="shared" si="55"/>
        <v>None</v>
      </c>
      <c r="AN403" t="str">
        <f t="shared" si="56"/>
        <v>High</v>
      </c>
      <c r="AQ403" t="s">
        <v>77</v>
      </c>
      <c r="AT403" t="s">
        <v>68</v>
      </c>
      <c r="AU403" t="s">
        <v>68</v>
      </c>
    </row>
    <row r="404" spans="1:54">
      <c r="A404" t="s">
        <v>535</v>
      </c>
      <c r="B404" t="str">
        <f t="shared" si="49"/>
        <v xml:space="preserve"> 2014</v>
      </c>
      <c r="C404" s="3" t="s">
        <v>352</v>
      </c>
      <c r="D404" s="3" t="s">
        <v>547</v>
      </c>
      <c r="E404" s="3" t="s">
        <v>548</v>
      </c>
      <c r="F404" s="3" t="s">
        <v>549</v>
      </c>
      <c r="G404" s="3" t="s">
        <v>549</v>
      </c>
      <c r="H404" t="s">
        <v>153</v>
      </c>
      <c r="I404" t="s">
        <v>154</v>
      </c>
      <c r="J404" t="s">
        <v>74</v>
      </c>
      <c r="K404" s="3" t="s">
        <v>96</v>
      </c>
      <c r="L404" t="s">
        <v>97</v>
      </c>
      <c r="M404" s="3" t="s">
        <v>539</v>
      </c>
      <c r="N404" s="3" t="s">
        <v>540</v>
      </c>
      <c r="O404" s="3" t="s">
        <v>541</v>
      </c>
      <c r="P404" t="s">
        <v>77</v>
      </c>
      <c r="Q404">
        <v>1</v>
      </c>
      <c r="R404">
        <v>0.5</v>
      </c>
      <c r="S404" t="s">
        <v>542</v>
      </c>
      <c r="T404">
        <f t="shared" si="51"/>
        <v>5.0000000000000001E-4</v>
      </c>
      <c r="U404" t="s">
        <v>489</v>
      </c>
      <c r="V404">
        <v>14</v>
      </c>
      <c r="W404">
        <v>14</v>
      </c>
      <c r="X404" t="s">
        <v>103</v>
      </c>
      <c r="Y404">
        <v>14</v>
      </c>
      <c r="Z404" t="s">
        <v>81</v>
      </c>
      <c r="AA404" t="s">
        <v>81</v>
      </c>
      <c r="AD404">
        <f t="shared" si="52"/>
        <v>0.5</v>
      </c>
      <c r="AG404" t="str">
        <f t="shared" si="53"/>
        <v>ng/g</v>
      </c>
      <c r="AH404">
        <f t="shared" si="53"/>
        <v>5.0000000000000001E-4</v>
      </c>
      <c r="AK404" t="str">
        <f t="shared" si="54"/>
        <v>μg/g</v>
      </c>
      <c r="AL404">
        <v>0</v>
      </c>
      <c r="AM404" t="str">
        <f t="shared" si="55"/>
        <v>None</v>
      </c>
      <c r="AN404" t="str">
        <f t="shared" si="56"/>
        <v>High</v>
      </c>
      <c r="AQ404" t="s">
        <v>77</v>
      </c>
      <c r="AT404" t="s">
        <v>68</v>
      </c>
      <c r="AU404" t="s">
        <v>68</v>
      </c>
    </row>
    <row r="405" spans="1:54">
      <c r="A405" t="s">
        <v>535</v>
      </c>
      <c r="B405" t="str">
        <f t="shared" si="49"/>
        <v xml:space="preserve"> 2014</v>
      </c>
      <c r="C405" s="3" t="s">
        <v>352</v>
      </c>
      <c r="D405" s="3" t="s">
        <v>550</v>
      </c>
      <c r="E405" s="20" t="s">
        <v>551</v>
      </c>
      <c r="F405" s="3" t="s">
        <v>552</v>
      </c>
      <c r="G405" s="3" t="s">
        <v>552</v>
      </c>
      <c r="H405" t="s">
        <v>153</v>
      </c>
      <c r="I405" t="s">
        <v>154</v>
      </c>
      <c r="J405" t="s">
        <v>74</v>
      </c>
      <c r="K405" s="3" t="s">
        <v>96</v>
      </c>
      <c r="L405" t="s">
        <v>97</v>
      </c>
      <c r="M405" s="3" t="s">
        <v>539</v>
      </c>
      <c r="N405" s="3" t="s">
        <v>540</v>
      </c>
      <c r="O405" s="3" t="s">
        <v>541</v>
      </c>
      <c r="P405" t="s">
        <v>77</v>
      </c>
      <c r="Q405">
        <v>1</v>
      </c>
      <c r="R405">
        <v>100</v>
      </c>
      <c r="S405" t="s">
        <v>542</v>
      </c>
      <c r="T405">
        <f t="shared" si="51"/>
        <v>0.1</v>
      </c>
      <c r="U405" t="s">
        <v>489</v>
      </c>
      <c r="V405">
        <v>14</v>
      </c>
      <c r="W405">
        <v>14</v>
      </c>
      <c r="X405" t="s">
        <v>103</v>
      </c>
      <c r="Y405">
        <v>14</v>
      </c>
      <c r="Z405" t="s">
        <v>81</v>
      </c>
      <c r="AA405" t="s">
        <v>81</v>
      </c>
      <c r="AD405">
        <f t="shared" si="52"/>
        <v>100</v>
      </c>
      <c r="AG405" t="str">
        <f t="shared" si="53"/>
        <v>ng/g</v>
      </c>
      <c r="AH405">
        <f t="shared" si="53"/>
        <v>0.1</v>
      </c>
      <c r="AK405" t="str">
        <f t="shared" si="54"/>
        <v>μg/g</v>
      </c>
      <c r="AL405">
        <v>38</v>
      </c>
      <c r="AM405" t="str">
        <f t="shared" si="55"/>
        <v>Significant</v>
      </c>
      <c r="AN405" t="str">
        <f t="shared" si="56"/>
        <v>Low</v>
      </c>
      <c r="AO405" t="str">
        <f>AM405</f>
        <v>Significant</v>
      </c>
      <c r="AP405" t="str">
        <f>AN405</f>
        <v>Low</v>
      </c>
      <c r="AQ405" t="s">
        <v>77</v>
      </c>
      <c r="AT405" t="s">
        <v>68</v>
      </c>
      <c r="AU405" t="s">
        <v>68</v>
      </c>
    </row>
    <row r="406" spans="1:54">
      <c r="A406" t="s">
        <v>535</v>
      </c>
      <c r="B406" t="str">
        <f t="shared" si="49"/>
        <v xml:space="preserve"> 2014</v>
      </c>
      <c r="C406" s="3" t="s">
        <v>352</v>
      </c>
      <c r="D406" s="3" t="s">
        <v>550</v>
      </c>
      <c r="E406" s="20" t="s">
        <v>551</v>
      </c>
      <c r="F406" s="3" t="s">
        <v>552</v>
      </c>
      <c r="G406" s="3" t="s">
        <v>552</v>
      </c>
      <c r="H406" t="s">
        <v>153</v>
      </c>
      <c r="I406" t="s">
        <v>154</v>
      </c>
      <c r="J406" t="s">
        <v>74</v>
      </c>
      <c r="K406" s="3" t="s">
        <v>96</v>
      </c>
      <c r="L406" t="s">
        <v>97</v>
      </c>
      <c r="M406" s="3" t="s">
        <v>539</v>
      </c>
      <c r="N406" s="3" t="s">
        <v>540</v>
      </c>
      <c r="O406" s="3" t="s">
        <v>541</v>
      </c>
      <c r="P406" t="s">
        <v>77</v>
      </c>
      <c r="Q406">
        <v>1</v>
      </c>
      <c r="R406">
        <v>10</v>
      </c>
      <c r="S406" t="s">
        <v>542</v>
      </c>
      <c r="T406">
        <f t="shared" si="51"/>
        <v>0.01</v>
      </c>
      <c r="U406" t="s">
        <v>489</v>
      </c>
      <c r="V406">
        <v>14</v>
      </c>
      <c r="W406">
        <v>14</v>
      </c>
      <c r="X406" t="s">
        <v>103</v>
      </c>
      <c r="Y406">
        <v>14</v>
      </c>
      <c r="Z406" t="s">
        <v>81</v>
      </c>
      <c r="AA406" t="s">
        <v>81</v>
      </c>
      <c r="AD406">
        <f t="shared" si="52"/>
        <v>10</v>
      </c>
      <c r="AG406" t="str">
        <f t="shared" si="53"/>
        <v>ng/g</v>
      </c>
      <c r="AH406">
        <f t="shared" si="53"/>
        <v>0.01</v>
      </c>
      <c r="AK406" t="str">
        <f t="shared" si="54"/>
        <v>μg/g</v>
      </c>
      <c r="AL406">
        <v>38</v>
      </c>
      <c r="AM406" t="str">
        <f t="shared" si="55"/>
        <v>Significant</v>
      </c>
      <c r="AN406" t="str">
        <f t="shared" si="56"/>
        <v>Low</v>
      </c>
      <c r="AQ406" t="s">
        <v>77</v>
      </c>
      <c r="AT406" t="s">
        <v>68</v>
      </c>
      <c r="AU406" t="s">
        <v>68</v>
      </c>
    </row>
    <row r="407" spans="1:54">
      <c r="A407" t="s">
        <v>535</v>
      </c>
      <c r="B407" t="str">
        <f t="shared" si="49"/>
        <v xml:space="preserve"> 2014</v>
      </c>
      <c r="C407" s="3" t="s">
        <v>352</v>
      </c>
      <c r="D407" s="3" t="s">
        <v>550</v>
      </c>
      <c r="E407" s="20" t="s">
        <v>551</v>
      </c>
      <c r="F407" s="3" t="s">
        <v>552</v>
      </c>
      <c r="G407" s="3" t="s">
        <v>552</v>
      </c>
      <c r="H407" t="s">
        <v>153</v>
      </c>
      <c r="I407" t="s">
        <v>154</v>
      </c>
      <c r="J407" t="s">
        <v>74</v>
      </c>
      <c r="K407" s="3" t="s">
        <v>96</v>
      </c>
      <c r="L407" t="s">
        <v>97</v>
      </c>
      <c r="M407" s="3" t="s">
        <v>539</v>
      </c>
      <c r="N407" s="3" t="s">
        <v>540</v>
      </c>
      <c r="O407" s="3" t="s">
        <v>541</v>
      </c>
      <c r="P407" t="s">
        <v>77</v>
      </c>
      <c r="Q407">
        <v>1</v>
      </c>
      <c r="R407">
        <v>1</v>
      </c>
      <c r="S407" t="s">
        <v>542</v>
      </c>
      <c r="T407">
        <f t="shared" si="51"/>
        <v>1E-3</v>
      </c>
      <c r="U407" t="s">
        <v>489</v>
      </c>
      <c r="V407">
        <v>14</v>
      </c>
      <c r="W407">
        <v>14</v>
      </c>
      <c r="X407" t="s">
        <v>103</v>
      </c>
      <c r="Y407">
        <v>14</v>
      </c>
      <c r="Z407" t="s">
        <v>81</v>
      </c>
      <c r="AA407" t="s">
        <v>81</v>
      </c>
      <c r="AD407">
        <f t="shared" si="52"/>
        <v>1</v>
      </c>
      <c r="AG407" t="str">
        <f t="shared" si="53"/>
        <v>ng/g</v>
      </c>
      <c r="AH407">
        <f t="shared" si="53"/>
        <v>1E-3</v>
      </c>
      <c r="AK407" t="str">
        <f t="shared" si="54"/>
        <v>μg/g</v>
      </c>
      <c r="AL407">
        <v>25</v>
      </c>
      <c r="AM407" t="str">
        <f t="shared" si="55"/>
        <v>Significant</v>
      </c>
      <c r="AN407" t="str">
        <f t="shared" si="56"/>
        <v>Low</v>
      </c>
      <c r="AQ407" t="s">
        <v>77</v>
      </c>
      <c r="AT407" t="s">
        <v>68</v>
      </c>
      <c r="AU407" t="s">
        <v>68</v>
      </c>
    </row>
    <row r="408" spans="1:54">
      <c r="A408" t="s">
        <v>535</v>
      </c>
      <c r="B408" t="str">
        <f t="shared" si="49"/>
        <v xml:space="preserve"> 2014</v>
      </c>
      <c r="C408" s="3" t="s">
        <v>352</v>
      </c>
      <c r="D408" s="3" t="s">
        <v>550</v>
      </c>
      <c r="E408" s="20" t="s">
        <v>551</v>
      </c>
      <c r="F408" s="3" t="s">
        <v>552</v>
      </c>
      <c r="G408" s="3" t="s">
        <v>552</v>
      </c>
      <c r="H408" t="s">
        <v>153</v>
      </c>
      <c r="I408" t="s">
        <v>154</v>
      </c>
      <c r="J408" t="s">
        <v>74</v>
      </c>
      <c r="K408" s="3" t="s">
        <v>96</v>
      </c>
      <c r="L408" t="s">
        <v>97</v>
      </c>
      <c r="M408" s="3" t="s">
        <v>539</v>
      </c>
      <c r="N408" s="3" t="s">
        <v>540</v>
      </c>
      <c r="O408" s="3" t="s">
        <v>541</v>
      </c>
      <c r="P408" t="s">
        <v>77</v>
      </c>
      <c r="Q408">
        <v>1</v>
      </c>
      <c r="R408">
        <v>0.1</v>
      </c>
      <c r="S408" t="s">
        <v>542</v>
      </c>
      <c r="T408">
        <f t="shared" si="51"/>
        <v>1E-4</v>
      </c>
      <c r="U408" t="s">
        <v>489</v>
      </c>
      <c r="V408">
        <v>14</v>
      </c>
      <c r="W408">
        <v>14</v>
      </c>
      <c r="X408" t="s">
        <v>103</v>
      </c>
      <c r="Y408">
        <v>14</v>
      </c>
      <c r="Z408" t="s">
        <v>81</v>
      </c>
      <c r="AA408" t="s">
        <v>81</v>
      </c>
      <c r="AD408">
        <f t="shared" si="52"/>
        <v>0.1</v>
      </c>
      <c r="AG408" t="str">
        <f t="shared" si="53"/>
        <v>ng/g</v>
      </c>
      <c r="AH408">
        <f t="shared" si="53"/>
        <v>1E-4</v>
      </c>
      <c r="AK408" t="str">
        <f t="shared" si="54"/>
        <v>μg/g</v>
      </c>
      <c r="AL408">
        <v>15</v>
      </c>
      <c r="AM408" t="str">
        <f t="shared" si="55"/>
        <v>Some</v>
      </c>
      <c r="AN408" t="str">
        <f t="shared" si="56"/>
        <v>Medium</v>
      </c>
      <c r="AQ408" t="s">
        <v>77</v>
      </c>
      <c r="AT408" t="s">
        <v>68</v>
      </c>
      <c r="AU408" t="s">
        <v>68</v>
      </c>
    </row>
    <row r="409" spans="1:54">
      <c r="A409" t="s">
        <v>535</v>
      </c>
      <c r="B409" t="str">
        <f t="shared" si="49"/>
        <v xml:space="preserve"> 2014</v>
      </c>
      <c r="C409" s="3" t="s">
        <v>352</v>
      </c>
      <c r="D409" s="3" t="s">
        <v>550</v>
      </c>
      <c r="E409" s="20" t="s">
        <v>551</v>
      </c>
      <c r="F409" s="3" t="s">
        <v>552</v>
      </c>
      <c r="G409" s="3" t="s">
        <v>552</v>
      </c>
      <c r="H409" t="s">
        <v>153</v>
      </c>
      <c r="I409" t="s">
        <v>154</v>
      </c>
      <c r="J409" t="s">
        <v>74</v>
      </c>
      <c r="K409" s="3" t="s">
        <v>96</v>
      </c>
      <c r="L409" t="s">
        <v>97</v>
      </c>
      <c r="M409" s="3" t="s">
        <v>539</v>
      </c>
      <c r="N409" s="3" t="s">
        <v>540</v>
      </c>
      <c r="O409" s="3" t="s">
        <v>541</v>
      </c>
      <c r="P409" t="s">
        <v>77</v>
      </c>
      <c r="Q409">
        <v>1</v>
      </c>
      <c r="R409">
        <v>0.01</v>
      </c>
      <c r="S409" t="s">
        <v>542</v>
      </c>
      <c r="T409">
        <f t="shared" si="51"/>
        <v>1.0000000000000001E-5</v>
      </c>
      <c r="U409" t="s">
        <v>489</v>
      </c>
      <c r="V409">
        <v>14</v>
      </c>
      <c r="W409">
        <v>14</v>
      </c>
      <c r="X409" t="s">
        <v>103</v>
      </c>
      <c r="Y409">
        <v>14</v>
      </c>
      <c r="Z409" t="s">
        <v>81</v>
      </c>
      <c r="AA409" t="s">
        <v>81</v>
      </c>
      <c r="AD409">
        <f t="shared" si="52"/>
        <v>0.01</v>
      </c>
      <c r="AG409" t="str">
        <f t="shared" si="53"/>
        <v>ng/g</v>
      </c>
      <c r="AH409">
        <f t="shared" si="53"/>
        <v>1.0000000000000001E-5</v>
      </c>
      <c r="AK409" t="str">
        <f t="shared" si="54"/>
        <v>μg/g</v>
      </c>
      <c r="AL409">
        <v>0</v>
      </c>
      <c r="AM409" t="str">
        <f t="shared" si="55"/>
        <v>None</v>
      </c>
      <c r="AN409" t="str">
        <f t="shared" si="56"/>
        <v>High</v>
      </c>
      <c r="AQ409" t="s">
        <v>77</v>
      </c>
      <c r="AT409" t="s">
        <v>68</v>
      </c>
      <c r="AU409" t="s">
        <v>68</v>
      </c>
    </row>
    <row r="410" spans="1:54" ht="31.5">
      <c r="A410" t="s">
        <v>553</v>
      </c>
      <c r="B410" t="str">
        <f t="shared" si="49"/>
        <v xml:space="preserve"> 2008</v>
      </c>
      <c r="C410" s="3" t="s">
        <v>71</v>
      </c>
      <c r="D410" s="3" t="s">
        <v>72</v>
      </c>
      <c r="E410" s="3" t="s">
        <v>143</v>
      </c>
      <c r="F410" s="3" t="s">
        <v>73</v>
      </c>
      <c r="G410" s="3" t="s">
        <v>269</v>
      </c>
      <c r="H410" t="s">
        <v>153</v>
      </c>
      <c r="I410" t="s">
        <v>154</v>
      </c>
      <c r="J410" t="s">
        <v>74</v>
      </c>
      <c r="K410" s="3" t="s">
        <v>96</v>
      </c>
      <c r="L410" t="s">
        <v>97</v>
      </c>
      <c r="M410" s="3" t="s">
        <v>554</v>
      </c>
      <c r="O410">
        <v>33</v>
      </c>
      <c r="P410" t="s">
        <v>77</v>
      </c>
      <c r="Q410">
        <v>1</v>
      </c>
      <c r="R410" t="s">
        <v>555</v>
      </c>
      <c r="S410" t="s">
        <v>556</v>
      </c>
      <c r="T410" t="s">
        <v>555</v>
      </c>
      <c r="U410" t="s">
        <v>556</v>
      </c>
      <c r="V410">
        <v>10</v>
      </c>
      <c r="W410">
        <v>10</v>
      </c>
      <c r="X410" t="s">
        <v>103</v>
      </c>
      <c r="Y410">
        <v>10</v>
      </c>
      <c r="Z410" t="s">
        <v>81</v>
      </c>
      <c r="AA410" t="s">
        <v>81</v>
      </c>
      <c r="AB410" t="s">
        <v>114</v>
      </c>
      <c r="AD410" s="17">
        <v>74988</v>
      </c>
      <c r="AE410" s="17">
        <v>61192</v>
      </c>
      <c r="AF410" s="17">
        <v>91895</v>
      </c>
      <c r="AG410" t="s">
        <v>556</v>
      </c>
      <c r="AH410" s="17">
        <v>74988</v>
      </c>
      <c r="AI410" s="17">
        <v>61192</v>
      </c>
      <c r="AJ410" s="17">
        <v>91895</v>
      </c>
      <c r="AK410" t="s">
        <v>556</v>
      </c>
      <c r="AL410">
        <v>50</v>
      </c>
      <c r="AM410" t="str">
        <f t="shared" si="55"/>
        <v>Significant</v>
      </c>
      <c r="AN410" t="str">
        <f t="shared" si="56"/>
        <v>Low</v>
      </c>
      <c r="AO410" t="str">
        <f>AM410</f>
        <v>Significant</v>
      </c>
      <c r="AP410" t="str">
        <f>AN410</f>
        <v>Low</v>
      </c>
      <c r="AQ410" t="s">
        <v>77</v>
      </c>
      <c r="AR410" s="5" t="s">
        <v>557</v>
      </c>
      <c r="AT410" t="s">
        <v>68</v>
      </c>
      <c r="AU410" t="s">
        <v>68</v>
      </c>
    </row>
    <row r="411" spans="1:54">
      <c r="A411" t="s">
        <v>553</v>
      </c>
      <c r="B411" t="str">
        <f t="shared" si="49"/>
        <v xml:space="preserve"> 2008</v>
      </c>
      <c r="C411" s="3" t="s">
        <v>90</v>
      </c>
      <c r="D411" s="3" t="s">
        <v>91</v>
      </c>
      <c r="E411" s="3" t="s">
        <v>558</v>
      </c>
      <c r="F411" s="3" t="s">
        <v>559</v>
      </c>
      <c r="G411" s="21" t="s">
        <v>560</v>
      </c>
      <c r="H411" t="s">
        <v>153</v>
      </c>
      <c r="I411" t="s">
        <v>154</v>
      </c>
      <c r="J411" t="s">
        <v>74</v>
      </c>
      <c r="K411" s="3" t="s">
        <v>96</v>
      </c>
      <c r="L411" t="s">
        <v>97</v>
      </c>
      <c r="M411" s="3" t="s">
        <v>554</v>
      </c>
      <c r="O411">
        <v>33</v>
      </c>
      <c r="P411" t="s">
        <v>77</v>
      </c>
      <c r="Q411">
        <v>1</v>
      </c>
      <c r="R411" t="s">
        <v>561</v>
      </c>
      <c r="S411" t="s">
        <v>556</v>
      </c>
      <c r="T411" t="s">
        <v>561</v>
      </c>
      <c r="U411" t="s">
        <v>556</v>
      </c>
      <c r="V411">
        <v>10</v>
      </c>
      <c r="W411">
        <v>10</v>
      </c>
      <c r="X411" t="s">
        <v>103</v>
      </c>
      <c r="Y411">
        <v>10</v>
      </c>
      <c r="Z411" t="s">
        <v>81</v>
      </c>
      <c r="AA411" t="s">
        <v>81</v>
      </c>
      <c r="AB411" t="s">
        <v>114</v>
      </c>
      <c r="AD411">
        <v>1368</v>
      </c>
      <c r="AE411">
        <v>743</v>
      </c>
      <c r="AF411">
        <v>2516</v>
      </c>
      <c r="AG411" t="s">
        <v>556</v>
      </c>
      <c r="AH411">
        <v>1368</v>
      </c>
      <c r="AI411">
        <v>743</v>
      </c>
      <c r="AJ411">
        <v>2516</v>
      </c>
      <c r="AK411" t="s">
        <v>556</v>
      </c>
      <c r="AL411">
        <v>50</v>
      </c>
      <c r="AM411" t="str">
        <f t="shared" si="55"/>
        <v>Significant</v>
      </c>
      <c r="AN411" t="str">
        <f t="shared" si="56"/>
        <v>Low</v>
      </c>
      <c r="AO411" t="str">
        <f>AM411</f>
        <v>Significant</v>
      </c>
      <c r="AP411" t="str">
        <f>AN411</f>
        <v>Low</v>
      </c>
      <c r="AQ411" t="s">
        <v>77</v>
      </c>
      <c r="AT411" t="s">
        <v>68</v>
      </c>
      <c r="AU411" t="s">
        <v>68</v>
      </c>
    </row>
    <row r="412" spans="1:54">
      <c r="A412" t="s">
        <v>562</v>
      </c>
      <c r="B412" t="str">
        <f t="shared" si="49"/>
        <v xml:space="preserve"> 2018</v>
      </c>
      <c r="C412" s="3" t="s">
        <v>90</v>
      </c>
      <c r="D412" s="3" t="s">
        <v>91</v>
      </c>
      <c r="E412" s="3" t="s">
        <v>558</v>
      </c>
      <c r="F412" s="3" t="s">
        <v>559</v>
      </c>
      <c r="G412" s="3" t="s">
        <v>559</v>
      </c>
      <c r="H412" t="s">
        <v>153</v>
      </c>
      <c r="I412" t="s">
        <v>154</v>
      </c>
      <c r="J412" t="s">
        <v>74</v>
      </c>
      <c r="K412" s="3" t="s">
        <v>96</v>
      </c>
      <c r="L412" t="s">
        <v>97</v>
      </c>
      <c r="M412" s="3" t="s">
        <v>563</v>
      </c>
      <c r="O412">
        <v>30</v>
      </c>
      <c r="P412" t="s">
        <v>77</v>
      </c>
      <c r="Q412">
        <v>1</v>
      </c>
      <c r="R412">
        <v>400</v>
      </c>
      <c r="S412" t="s">
        <v>556</v>
      </c>
      <c r="T412">
        <v>400</v>
      </c>
      <c r="U412" t="s">
        <v>556</v>
      </c>
      <c r="V412">
        <v>30</v>
      </c>
      <c r="W412">
        <v>30</v>
      </c>
      <c r="X412" t="s">
        <v>103</v>
      </c>
      <c r="Y412">
        <v>30</v>
      </c>
      <c r="Z412" t="s">
        <v>104</v>
      </c>
      <c r="AA412" t="s">
        <v>231</v>
      </c>
      <c r="AM412" t="s">
        <v>525</v>
      </c>
      <c r="AN412" t="s">
        <v>65</v>
      </c>
      <c r="AQ412" t="s">
        <v>77</v>
      </c>
      <c r="AT412" t="s">
        <v>68</v>
      </c>
      <c r="AU412" t="s">
        <v>68</v>
      </c>
    </row>
    <row r="413" spans="1:54">
      <c r="A413" t="s">
        <v>562</v>
      </c>
      <c r="B413" t="str">
        <f t="shared" si="49"/>
        <v xml:space="preserve"> 2018</v>
      </c>
      <c r="C413" s="3" t="s">
        <v>90</v>
      </c>
      <c r="D413" s="3" t="s">
        <v>91</v>
      </c>
      <c r="E413" s="3" t="s">
        <v>558</v>
      </c>
      <c r="F413" s="3" t="s">
        <v>559</v>
      </c>
      <c r="G413" s="3" t="s">
        <v>559</v>
      </c>
      <c r="H413" t="s">
        <v>153</v>
      </c>
      <c r="I413" t="s">
        <v>154</v>
      </c>
      <c r="J413" t="s">
        <v>74</v>
      </c>
      <c r="K413" s="3" t="s">
        <v>96</v>
      </c>
      <c r="L413" t="s">
        <v>97</v>
      </c>
      <c r="M413" s="3" t="s">
        <v>563</v>
      </c>
      <c r="O413">
        <v>30</v>
      </c>
      <c r="P413" t="s">
        <v>77</v>
      </c>
      <c r="Q413">
        <v>1</v>
      </c>
      <c r="R413">
        <v>400</v>
      </c>
      <c r="S413" t="s">
        <v>556</v>
      </c>
      <c r="T413">
        <v>400</v>
      </c>
      <c r="U413" t="s">
        <v>556</v>
      </c>
      <c r="V413">
        <v>30</v>
      </c>
      <c r="W413">
        <v>30</v>
      </c>
      <c r="X413" t="s">
        <v>103</v>
      </c>
      <c r="Y413">
        <v>30</v>
      </c>
      <c r="Z413" t="s">
        <v>194</v>
      </c>
      <c r="AA413" t="s">
        <v>564</v>
      </c>
      <c r="AM413" t="s">
        <v>525</v>
      </c>
      <c r="AN413" t="s">
        <v>65</v>
      </c>
      <c r="AQ413" t="s">
        <v>77</v>
      </c>
      <c r="AT413" t="s">
        <v>68</v>
      </c>
      <c r="AU413" t="s">
        <v>68</v>
      </c>
    </row>
    <row r="414" spans="1:54" ht="47.25">
      <c r="A414" t="s">
        <v>562</v>
      </c>
      <c r="B414" t="str">
        <f t="shared" si="49"/>
        <v xml:space="preserve"> 2018</v>
      </c>
      <c r="C414" s="3" t="s">
        <v>90</v>
      </c>
      <c r="D414" s="3" t="s">
        <v>565</v>
      </c>
      <c r="E414" s="3" t="s">
        <v>558</v>
      </c>
      <c r="F414" s="3" t="s">
        <v>559</v>
      </c>
      <c r="G414" s="3" t="s">
        <v>559</v>
      </c>
      <c r="H414" t="s">
        <v>153</v>
      </c>
      <c r="I414" t="s">
        <v>154</v>
      </c>
      <c r="J414" t="s">
        <v>74</v>
      </c>
      <c r="K414" s="3" t="s">
        <v>96</v>
      </c>
      <c r="L414" t="s">
        <v>97</v>
      </c>
      <c r="M414" s="3" t="s">
        <v>563</v>
      </c>
      <c r="O414">
        <v>30</v>
      </c>
      <c r="P414" t="s">
        <v>77</v>
      </c>
      <c r="Q414">
        <v>1</v>
      </c>
      <c r="R414">
        <v>400</v>
      </c>
      <c r="S414" t="s">
        <v>556</v>
      </c>
      <c r="T414">
        <v>400</v>
      </c>
      <c r="U414" t="s">
        <v>556</v>
      </c>
      <c r="V414">
        <v>30</v>
      </c>
      <c r="W414">
        <v>30</v>
      </c>
      <c r="X414" t="s">
        <v>103</v>
      </c>
      <c r="Y414">
        <v>30</v>
      </c>
      <c r="Z414" t="s">
        <v>81</v>
      </c>
      <c r="AA414" t="s">
        <v>81</v>
      </c>
      <c r="AD414">
        <v>400</v>
      </c>
      <c r="AG414" t="s">
        <v>556</v>
      </c>
      <c r="AH414">
        <v>400</v>
      </c>
      <c r="AK414" t="s">
        <v>556</v>
      </c>
      <c r="AL414">
        <v>0</v>
      </c>
      <c r="AM414" t="str">
        <f t="shared" ref="AM414:AM419" si="57">IF(ISBLANK(AL414),"",IF(AL414&gt;=75,"Severe",IF(AL414&gt;=25,"Significant",IF(AL414&gt;=1,"Some", IF(AL414=0,"None")))))</f>
        <v>None</v>
      </c>
      <c r="AN414" t="str">
        <f t="shared" ref="AN414:AN419" si="58">IF(ISBLANK(AL414),"",IF(AL414&gt;=75,"None",IF(AL414&gt;=25,"Low",IF(AL414&gt;=1,"Medium", IF(AL414=0,"High")))))</f>
        <v>High</v>
      </c>
      <c r="AO414" t="str">
        <f t="shared" ref="AO414:AP416" si="59">AM414</f>
        <v>None</v>
      </c>
      <c r="AP414" t="str">
        <f t="shared" si="59"/>
        <v>High</v>
      </c>
      <c r="AQ414" t="s">
        <v>77</v>
      </c>
      <c r="AR414" s="5" t="s">
        <v>566</v>
      </c>
      <c r="AT414" t="s">
        <v>68</v>
      </c>
      <c r="AU414" t="s">
        <v>68</v>
      </c>
    </row>
    <row r="415" spans="1:54" ht="48.75" customHeight="1">
      <c r="A415" t="s">
        <v>567</v>
      </c>
      <c r="B415">
        <v>1986</v>
      </c>
      <c r="C415" s="8" t="s">
        <v>71</v>
      </c>
      <c r="D415" s="8" t="s">
        <v>72</v>
      </c>
      <c r="E415">
        <v>10108642</v>
      </c>
      <c r="F415" t="s">
        <v>117</v>
      </c>
      <c r="G415" t="s">
        <v>118</v>
      </c>
      <c r="H415" t="s">
        <v>51</v>
      </c>
      <c r="I415" t="s">
        <v>531</v>
      </c>
      <c r="J415" s="3" t="s">
        <v>119</v>
      </c>
      <c r="K415" t="s">
        <v>120</v>
      </c>
      <c r="L415" t="s">
        <v>55</v>
      </c>
      <c r="M415">
        <v>10</v>
      </c>
      <c r="P415" t="s">
        <v>77</v>
      </c>
      <c r="Q415">
        <v>3</v>
      </c>
      <c r="V415">
        <v>6</v>
      </c>
      <c r="W415">
        <v>144</v>
      </c>
      <c r="X415" t="s">
        <v>79</v>
      </c>
      <c r="Y415">
        <v>6</v>
      </c>
      <c r="Z415" t="s">
        <v>81</v>
      </c>
      <c r="AA415" t="s">
        <v>81</v>
      </c>
      <c r="AB415" t="s">
        <v>114</v>
      </c>
      <c r="AD415">
        <v>0.28000000000000003</v>
      </c>
      <c r="AG415" t="s">
        <v>121</v>
      </c>
      <c r="AH415">
        <f>AD415*1000</f>
        <v>280</v>
      </c>
      <c r="AK415" t="s">
        <v>122</v>
      </c>
      <c r="AL415">
        <v>50</v>
      </c>
      <c r="AM415" t="str">
        <f t="shared" si="57"/>
        <v>Significant</v>
      </c>
      <c r="AN415" t="str">
        <f t="shared" si="58"/>
        <v>Low</v>
      </c>
      <c r="AO415" t="str">
        <f t="shared" si="59"/>
        <v>Significant</v>
      </c>
      <c r="AP415" t="str">
        <f t="shared" si="59"/>
        <v>Low</v>
      </c>
      <c r="AQ415" t="s">
        <v>77</v>
      </c>
      <c r="AR415" s="22" t="s">
        <v>568</v>
      </c>
      <c r="AT415" t="s">
        <v>68</v>
      </c>
      <c r="AU415" t="s">
        <v>68</v>
      </c>
      <c r="BB415" t="s">
        <v>569</v>
      </c>
    </row>
    <row r="416" spans="1:54">
      <c r="A416" t="s">
        <v>567</v>
      </c>
      <c r="B416">
        <v>1986</v>
      </c>
      <c r="C416" s="8" t="s">
        <v>71</v>
      </c>
      <c r="D416" s="8" t="s">
        <v>72</v>
      </c>
      <c r="E416">
        <v>7447394</v>
      </c>
      <c r="F416" t="s">
        <v>73</v>
      </c>
      <c r="G416" t="s">
        <v>123</v>
      </c>
      <c r="H416" t="s">
        <v>51</v>
      </c>
      <c r="I416" t="s">
        <v>531</v>
      </c>
      <c r="J416" s="3" t="s">
        <v>119</v>
      </c>
      <c r="K416" t="s">
        <v>120</v>
      </c>
      <c r="L416" t="s">
        <v>55</v>
      </c>
      <c r="M416">
        <v>10</v>
      </c>
      <c r="P416" t="s">
        <v>77</v>
      </c>
      <c r="Q416">
        <v>3</v>
      </c>
      <c r="R416">
        <v>0.5</v>
      </c>
      <c r="S416" t="s">
        <v>121</v>
      </c>
      <c r="T416">
        <f>R416*1000</f>
        <v>500</v>
      </c>
      <c r="U416" t="s">
        <v>122</v>
      </c>
      <c r="V416">
        <v>6</v>
      </c>
      <c r="W416">
        <v>80</v>
      </c>
      <c r="X416" t="s">
        <v>79</v>
      </c>
      <c r="Y416">
        <v>3.3</v>
      </c>
      <c r="Z416" t="s">
        <v>81</v>
      </c>
      <c r="AA416" t="s">
        <v>81</v>
      </c>
      <c r="AB416" t="s">
        <v>85</v>
      </c>
      <c r="AD416">
        <f>R416</f>
        <v>0.5</v>
      </c>
      <c r="AG416" t="s">
        <v>121</v>
      </c>
      <c r="AH416">
        <f>T416</f>
        <v>500</v>
      </c>
      <c r="AK416" t="s">
        <v>122</v>
      </c>
      <c r="AL416">
        <v>50</v>
      </c>
      <c r="AM416" t="str">
        <f t="shared" si="57"/>
        <v>Significant</v>
      </c>
      <c r="AN416" t="str">
        <f t="shared" si="58"/>
        <v>Low</v>
      </c>
      <c r="AO416" t="str">
        <f t="shared" si="59"/>
        <v>Significant</v>
      </c>
      <c r="AP416" t="str">
        <f t="shared" si="59"/>
        <v>Low</v>
      </c>
      <c r="AQ416" t="s">
        <v>77</v>
      </c>
      <c r="AT416" t="s">
        <v>68</v>
      </c>
      <c r="AU416" t="s">
        <v>68</v>
      </c>
      <c r="BB416" t="s">
        <v>569</v>
      </c>
    </row>
    <row r="417" spans="1:84">
      <c r="A417" t="s">
        <v>567</v>
      </c>
      <c r="B417">
        <v>1986</v>
      </c>
      <c r="C417" s="8" t="s">
        <v>71</v>
      </c>
      <c r="D417" s="8" t="s">
        <v>72</v>
      </c>
      <c r="E417">
        <v>7447394</v>
      </c>
      <c r="F417" t="s">
        <v>73</v>
      </c>
      <c r="G417" t="s">
        <v>123</v>
      </c>
      <c r="H417" t="s">
        <v>51</v>
      </c>
      <c r="I417" t="s">
        <v>531</v>
      </c>
      <c r="J417" s="3" t="s">
        <v>119</v>
      </c>
      <c r="K417" t="s">
        <v>120</v>
      </c>
      <c r="L417" t="s">
        <v>55</v>
      </c>
      <c r="M417">
        <v>10</v>
      </c>
      <c r="P417" t="s">
        <v>77</v>
      </c>
      <c r="Q417">
        <v>3</v>
      </c>
      <c r="R417">
        <v>0.05</v>
      </c>
      <c r="S417" t="s">
        <v>121</v>
      </c>
      <c r="T417">
        <f>R417*1000</f>
        <v>50</v>
      </c>
      <c r="U417" t="s">
        <v>122</v>
      </c>
      <c r="V417">
        <v>6</v>
      </c>
      <c r="W417">
        <v>144</v>
      </c>
      <c r="X417" t="s">
        <v>79</v>
      </c>
      <c r="Y417">
        <v>6</v>
      </c>
      <c r="Z417" t="s">
        <v>81</v>
      </c>
      <c r="AA417" t="s">
        <v>81</v>
      </c>
      <c r="AD417">
        <f>R417</f>
        <v>0.05</v>
      </c>
      <c r="AG417" t="s">
        <v>121</v>
      </c>
      <c r="AH417">
        <f>T417</f>
        <v>50</v>
      </c>
      <c r="AK417" t="s">
        <v>122</v>
      </c>
      <c r="AL417">
        <v>0</v>
      </c>
      <c r="AM417" t="str">
        <f t="shared" si="57"/>
        <v>None</v>
      </c>
      <c r="AN417" t="str">
        <f t="shared" si="58"/>
        <v>High</v>
      </c>
      <c r="AQ417" t="s">
        <v>77</v>
      </c>
      <c r="AT417" t="s">
        <v>68</v>
      </c>
      <c r="AU417" t="s">
        <v>68</v>
      </c>
      <c r="BB417" t="s">
        <v>569</v>
      </c>
    </row>
    <row r="418" spans="1:84">
      <c r="A418" t="s">
        <v>567</v>
      </c>
      <c r="B418">
        <v>1986</v>
      </c>
      <c r="C418" s="8" t="s">
        <v>71</v>
      </c>
      <c r="D418" s="8" t="s">
        <v>72</v>
      </c>
      <c r="E418">
        <v>7447394</v>
      </c>
      <c r="F418" t="s">
        <v>73</v>
      </c>
      <c r="G418" t="s">
        <v>123</v>
      </c>
      <c r="H418" t="s">
        <v>51</v>
      </c>
      <c r="I418" t="s">
        <v>531</v>
      </c>
      <c r="J418" s="3" t="s">
        <v>119</v>
      </c>
      <c r="K418" t="s">
        <v>120</v>
      </c>
      <c r="L418" t="s">
        <v>55</v>
      </c>
      <c r="M418">
        <v>10</v>
      </c>
      <c r="P418" t="s">
        <v>77</v>
      </c>
      <c r="Q418">
        <v>3</v>
      </c>
      <c r="R418">
        <v>0.1</v>
      </c>
      <c r="S418" t="s">
        <v>121</v>
      </c>
      <c r="T418">
        <f>R418*1000</f>
        <v>100</v>
      </c>
      <c r="U418" t="s">
        <v>122</v>
      </c>
      <c r="V418">
        <v>6</v>
      </c>
      <c r="W418">
        <v>144</v>
      </c>
      <c r="X418" t="s">
        <v>79</v>
      </c>
      <c r="Y418">
        <v>6</v>
      </c>
      <c r="Z418" t="s">
        <v>81</v>
      </c>
      <c r="AA418" t="s">
        <v>81</v>
      </c>
      <c r="AD418">
        <f>R418</f>
        <v>0.1</v>
      </c>
      <c r="AG418" t="s">
        <v>121</v>
      </c>
      <c r="AH418">
        <f>T418</f>
        <v>100</v>
      </c>
      <c r="AK418" t="s">
        <v>122</v>
      </c>
      <c r="AL418">
        <v>0</v>
      </c>
      <c r="AM418" t="str">
        <f t="shared" si="57"/>
        <v>None</v>
      </c>
      <c r="AN418" t="str">
        <f t="shared" si="58"/>
        <v>High</v>
      </c>
      <c r="AQ418" t="s">
        <v>77</v>
      </c>
      <c r="AT418" t="s">
        <v>68</v>
      </c>
      <c r="AU418" t="s">
        <v>68</v>
      </c>
      <c r="BB418" t="s">
        <v>569</v>
      </c>
    </row>
    <row r="419" spans="1:84">
      <c r="A419" t="s">
        <v>567</v>
      </c>
      <c r="B419">
        <v>1986</v>
      </c>
      <c r="C419" s="8" t="s">
        <v>71</v>
      </c>
      <c r="D419" s="8" t="s">
        <v>72</v>
      </c>
      <c r="E419">
        <v>7447394</v>
      </c>
      <c r="F419" t="s">
        <v>73</v>
      </c>
      <c r="G419" t="s">
        <v>123</v>
      </c>
      <c r="H419" t="s">
        <v>51</v>
      </c>
      <c r="I419" t="s">
        <v>531</v>
      </c>
      <c r="J419" s="3" t="s">
        <v>119</v>
      </c>
      <c r="K419" t="s">
        <v>120</v>
      </c>
      <c r="L419" t="s">
        <v>55</v>
      </c>
      <c r="M419">
        <v>10</v>
      </c>
      <c r="P419" t="s">
        <v>77</v>
      </c>
      <c r="Q419">
        <v>3</v>
      </c>
      <c r="R419">
        <v>1</v>
      </c>
      <c r="S419" t="s">
        <v>121</v>
      </c>
      <c r="T419">
        <f>R419*1000</f>
        <v>1000</v>
      </c>
      <c r="U419" t="s">
        <v>122</v>
      </c>
      <c r="V419">
        <v>6</v>
      </c>
      <c r="W419">
        <v>45</v>
      </c>
      <c r="X419" t="s">
        <v>79</v>
      </c>
      <c r="Y419">
        <v>1.875</v>
      </c>
      <c r="Z419" t="s">
        <v>81</v>
      </c>
      <c r="AA419" t="s">
        <v>81</v>
      </c>
      <c r="AB419" t="s">
        <v>85</v>
      </c>
      <c r="AD419">
        <f>R419</f>
        <v>1</v>
      </c>
      <c r="AG419" t="s">
        <v>121</v>
      </c>
      <c r="AH419">
        <f>T419</f>
        <v>1000</v>
      </c>
      <c r="AK419" t="s">
        <v>122</v>
      </c>
      <c r="AL419">
        <v>50</v>
      </c>
      <c r="AM419" t="str">
        <f t="shared" si="57"/>
        <v>Significant</v>
      </c>
      <c r="AN419" t="str">
        <f t="shared" si="58"/>
        <v>Low</v>
      </c>
      <c r="AQ419" t="s">
        <v>77</v>
      </c>
      <c r="AT419" t="s">
        <v>68</v>
      </c>
      <c r="AU419" t="s">
        <v>68</v>
      </c>
      <c r="BB419" t="s">
        <v>569</v>
      </c>
    </row>
    <row r="420" spans="1:84" ht="63">
      <c r="A420" t="s">
        <v>570</v>
      </c>
      <c r="B420" t="str">
        <f>RIGHT(A420,5)</f>
        <v xml:space="preserve"> 1998</v>
      </c>
      <c r="C420" s="3" t="s">
        <v>395</v>
      </c>
      <c r="D420" s="3" t="s">
        <v>571</v>
      </c>
      <c r="F420" s="3" t="s">
        <v>572</v>
      </c>
      <c r="G420" s="3" t="s">
        <v>572</v>
      </c>
      <c r="H420" t="s">
        <v>51</v>
      </c>
      <c r="I420" t="s">
        <v>52</v>
      </c>
      <c r="J420" s="3" t="s">
        <v>119</v>
      </c>
      <c r="K420" s="3" t="s">
        <v>573</v>
      </c>
      <c r="P420" t="s">
        <v>574</v>
      </c>
      <c r="Q420" t="s">
        <v>60</v>
      </c>
      <c r="R420" t="s">
        <v>60</v>
      </c>
      <c r="S420" t="s">
        <v>60</v>
      </c>
      <c r="T420" t="s">
        <v>60</v>
      </c>
      <c r="U420" t="s">
        <v>60</v>
      </c>
      <c r="W420">
        <v>21</v>
      </c>
      <c r="X420" t="s">
        <v>61</v>
      </c>
      <c r="Z420" t="s">
        <v>62</v>
      </c>
      <c r="AA420" t="s">
        <v>175</v>
      </c>
      <c r="AM420" t="s">
        <v>525</v>
      </c>
      <c r="AN420" t="s">
        <v>65</v>
      </c>
      <c r="AO420" t="s">
        <v>64</v>
      </c>
      <c r="AP420" t="str">
        <f>AN420</f>
        <v>High</v>
      </c>
      <c r="AQ420" t="s">
        <v>66</v>
      </c>
      <c r="AR420" s="4" t="s">
        <v>575</v>
      </c>
      <c r="AT420" t="s">
        <v>68</v>
      </c>
      <c r="AU420" t="s">
        <v>68</v>
      </c>
    </row>
    <row r="421" spans="1:84" ht="59.25" customHeight="1">
      <c r="A421" t="s">
        <v>576</v>
      </c>
      <c r="B421">
        <v>1978</v>
      </c>
      <c r="C421" t="s">
        <v>71</v>
      </c>
      <c r="D421" s="3" t="s">
        <v>72</v>
      </c>
      <c r="E421">
        <v>13718268</v>
      </c>
      <c r="F421" t="s">
        <v>577</v>
      </c>
      <c r="G421" t="s">
        <v>578</v>
      </c>
      <c r="H421" t="s">
        <v>51</v>
      </c>
      <c r="I421" t="s">
        <v>52</v>
      </c>
      <c r="J421" s="3" t="s">
        <v>119</v>
      </c>
      <c r="K421" t="s">
        <v>120</v>
      </c>
      <c r="L421" t="s">
        <v>55</v>
      </c>
      <c r="P421" t="s">
        <v>77</v>
      </c>
      <c r="W421">
        <v>9</v>
      </c>
      <c r="X421" t="s">
        <v>103</v>
      </c>
      <c r="Y421">
        <v>9</v>
      </c>
      <c r="Z421" t="s">
        <v>81</v>
      </c>
      <c r="AA421" t="s">
        <v>81</v>
      </c>
      <c r="AB421" t="s">
        <v>114</v>
      </c>
      <c r="AD421">
        <v>10</v>
      </c>
      <c r="AG421" t="s">
        <v>217</v>
      </c>
      <c r="AH421">
        <v>10000</v>
      </c>
      <c r="AK421" t="s">
        <v>122</v>
      </c>
      <c r="AL421">
        <v>50</v>
      </c>
      <c r="AM421" t="str">
        <f>IF(ISBLANK(AL421),"",IF(AL421&gt;=75,"Severe",IF(AL421&gt;=25,"Significant",IF(AL421&gt;=1,"Some", IF(AL421=0,"None")))))</f>
        <v>Significant</v>
      </c>
      <c r="AN421" t="str">
        <f>IF(ISBLANK(AL421),"",IF(AL421&gt;=75,"None",IF(AL421&gt;=25,"Low",IF(AL421&gt;=1,"Medium", IF(AL421=0,"High")))))</f>
        <v>Low</v>
      </c>
      <c r="AO421" t="str">
        <f t="shared" ref="AO421:AO432" si="60">AM421</f>
        <v>Significant</v>
      </c>
      <c r="AP421" t="str">
        <f>AN421</f>
        <v>Low</v>
      </c>
      <c r="AQ421" t="s">
        <v>77</v>
      </c>
      <c r="AR421" s="4" t="s">
        <v>579</v>
      </c>
      <c r="AS421" t="s">
        <v>580</v>
      </c>
      <c r="AT421" t="s">
        <v>68</v>
      </c>
      <c r="AU421" t="s">
        <v>68</v>
      </c>
      <c r="BB421" s="23"/>
      <c r="BY421" s="23"/>
      <c r="CC421" s="23"/>
      <c r="CD421" s="23"/>
      <c r="CE421" s="23"/>
      <c r="CF421" s="23"/>
    </row>
    <row r="422" spans="1:84" ht="57.75" customHeight="1">
      <c r="A422" t="s">
        <v>581</v>
      </c>
      <c r="B422" t="str">
        <f t="shared" ref="B422:B435" si="61">RIGHT(A422,5)</f>
        <v xml:space="preserve"> 2019</v>
      </c>
      <c r="C422" s="3" t="s">
        <v>71</v>
      </c>
      <c r="D422" s="3" t="s">
        <v>72</v>
      </c>
      <c r="E422" s="3" t="s">
        <v>431</v>
      </c>
      <c r="F422" s="3" t="s">
        <v>286</v>
      </c>
      <c r="G422" s="3" t="s">
        <v>582</v>
      </c>
      <c r="H422" t="s">
        <v>153</v>
      </c>
      <c r="I422" t="s">
        <v>154</v>
      </c>
      <c r="J422" t="s">
        <v>74</v>
      </c>
      <c r="K422" s="3" t="s">
        <v>75</v>
      </c>
      <c r="L422" t="s">
        <v>189</v>
      </c>
      <c r="M422" t="s">
        <v>583</v>
      </c>
      <c r="P422" t="s">
        <v>77</v>
      </c>
      <c r="Q422">
        <v>1</v>
      </c>
      <c r="R422" t="s">
        <v>584</v>
      </c>
      <c r="S422" t="s">
        <v>122</v>
      </c>
      <c r="T422" t="s">
        <v>584</v>
      </c>
      <c r="U422" t="s">
        <v>122</v>
      </c>
      <c r="V422">
        <v>10</v>
      </c>
      <c r="W422">
        <v>10</v>
      </c>
      <c r="X422" t="s">
        <v>103</v>
      </c>
      <c r="Y422">
        <v>10</v>
      </c>
      <c r="Z422" t="s">
        <v>81</v>
      </c>
      <c r="AA422" t="s">
        <v>81</v>
      </c>
      <c r="AE422">
        <v>10</v>
      </c>
      <c r="AF422">
        <v>50</v>
      </c>
      <c r="AG422" t="s">
        <v>122</v>
      </c>
      <c r="AI422">
        <v>10</v>
      </c>
      <c r="AJ422">
        <v>50</v>
      </c>
      <c r="AK422" t="s">
        <v>122</v>
      </c>
      <c r="AL422" t="s">
        <v>585</v>
      </c>
      <c r="AM422" t="s">
        <v>586</v>
      </c>
      <c r="AN422" t="s">
        <v>11</v>
      </c>
      <c r="AO422" t="str">
        <f t="shared" si="60"/>
        <v>Some</v>
      </c>
      <c r="AP422" t="str">
        <f>AN422</f>
        <v>Medium</v>
      </c>
      <c r="AQ422" t="s">
        <v>77</v>
      </c>
      <c r="AR422" s="4" t="s">
        <v>587</v>
      </c>
      <c r="AT422" t="s">
        <v>68</v>
      </c>
      <c r="AU422" t="s">
        <v>68</v>
      </c>
    </row>
    <row r="423" spans="1:84">
      <c r="A423" t="s">
        <v>588</v>
      </c>
      <c r="B423" t="str">
        <f t="shared" si="61"/>
        <v xml:space="preserve"> 2008</v>
      </c>
      <c r="C423" s="3" t="s">
        <v>395</v>
      </c>
      <c r="D423" s="3" t="s">
        <v>396</v>
      </c>
      <c r="F423" s="3" t="s">
        <v>589</v>
      </c>
      <c r="G423" s="3" t="s">
        <v>589</v>
      </c>
      <c r="H423" t="s">
        <v>94</v>
      </c>
      <c r="I423" s="3" t="s">
        <v>95</v>
      </c>
      <c r="J423" t="s">
        <v>74</v>
      </c>
      <c r="K423" s="3" t="s">
        <v>96</v>
      </c>
      <c r="L423" t="s">
        <v>97</v>
      </c>
      <c r="M423">
        <v>18</v>
      </c>
      <c r="P423" t="s">
        <v>77</v>
      </c>
      <c r="Q423">
        <v>1</v>
      </c>
      <c r="R423">
        <v>8</v>
      </c>
      <c r="S423" t="s">
        <v>498</v>
      </c>
      <c r="T423">
        <v>8</v>
      </c>
      <c r="U423" t="s">
        <v>498</v>
      </c>
      <c r="V423">
        <v>21</v>
      </c>
      <c r="W423">
        <v>21</v>
      </c>
      <c r="X423" t="s">
        <v>103</v>
      </c>
      <c r="Y423">
        <v>21</v>
      </c>
      <c r="Z423" t="s">
        <v>81</v>
      </c>
      <c r="AA423" t="s">
        <v>81</v>
      </c>
      <c r="AD423">
        <v>8</v>
      </c>
      <c r="AG423" t="s">
        <v>498</v>
      </c>
      <c r="AH423">
        <v>8</v>
      </c>
      <c r="AK423" t="s">
        <v>498</v>
      </c>
      <c r="AL423">
        <v>100</v>
      </c>
      <c r="AM423" t="str">
        <f t="shared" ref="AM423:AM434" si="62">IF(ISBLANK(AL423),"",IF(AL423&gt;=75,"Severe",IF(AL423&gt;=25,"Significant",IF(AL423&gt;=1,"Some", IF(AL423=0,"None")))))</f>
        <v>Severe</v>
      </c>
      <c r="AN423" t="str">
        <f t="shared" ref="AN423:AN434" si="63">IF(ISBLANK(AL423),"",IF(AL423&gt;=75,"None",IF(AL423&gt;=25,"Low",IF(AL423&gt;=1,"Medium", IF(AL423=0,"High")))))</f>
        <v>None</v>
      </c>
      <c r="AO423" t="str">
        <f t="shared" si="60"/>
        <v>Severe</v>
      </c>
      <c r="AP423" t="str">
        <f>AN423</f>
        <v>None</v>
      </c>
      <c r="AQ423" t="s">
        <v>77</v>
      </c>
      <c r="AT423" t="s">
        <v>68</v>
      </c>
      <c r="AU423" t="s">
        <v>68</v>
      </c>
    </row>
    <row r="424" spans="1:84">
      <c r="A424" t="s">
        <v>588</v>
      </c>
      <c r="B424" t="str">
        <f t="shared" si="61"/>
        <v xml:space="preserve"> 2008</v>
      </c>
      <c r="C424" s="3" t="s">
        <v>395</v>
      </c>
      <c r="D424" s="3" t="s">
        <v>396</v>
      </c>
      <c r="F424" s="3" t="s">
        <v>589</v>
      </c>
      <c r="G424" s="3" t="s">
        <v>589</v>
      </c>
      <c r="H424" t="s">
        <v>94</v>
      </c>
      <c r="I424" s="3" t="s">
        <v>95</v>
      </c>
      <c r="J424" t="s">
        <v>74</v>
      </c>
      <c r="K424" s="3" t="s">
        <v>96</v>
      </c>
      <c r="L424" t="s">
        <v>97</v>
      </c>
      <c r="M424">
        <v>18</v>
      </c>
      <c r="P424" t="s">
        <v>77</v>
      </c>
      <c r="Q424">
        <v>1</v>
      </c>
      <c r="R424">
        <v>4</v>
      </c>
      <c r="S424" t="s">
        <v>498</v>
      </c>
      <c r="T424">
        <v>4</v>
      </c>
      <c r="U424" t="s">
        <v>498</v>
      </c>
      <c r="V424">
        <v>21</v>
      </c>
      <c r="W424">
        <v>10</v>
      </c>
      <c r="X424" t="s">
        <v>103</v>
      </c>
      <c r="Y424">
        <v>10</v>
      </c>
      <c r="Z424" t="s">
        <v>81</v>
      </c>
      <c r="AA424" t="s">
        <v>81</v>
      </c>
      <c r="AD424">
        <v>4</v>
      </c>
      <c r="AG424" t="s">
        <v>498</v>
      </c>
      <c r="AH424">
        <v>4</v>
      </c>
      <c r="AK424" t="s">
        <v>498</v>
      </c>
      <c r="AL424">
        <v>35</v>
      </c>
      <c r="AM424" t="str">
        <f t="shared" si="62"/>
        <v>Significant</v>
      </c>
      <c r="AN424" t="str">
        <f t="shared" si="63"/>
        <v>Low</v>
      </c>
      <c r="AO424" t="str">
        <f t="shared" si="60"/>
        <v>Significant</v>
      </c>
      <c r="AQ424" t="s">
        <v>77</v>
      </c>
      <c r="AT424" t="s">
        <v>68</v>
      </c>
      <c r="AU424" t="s">
        <v>68</v>
      </c>
    </row>
    <row r="425" spans="1:84">
      <c r="A425" t="s">
        <v>588</v>
      </c>
      <c r="B425" t="str">
        <f t="shared" si="61"/>
        <v xml:space="preserve"> 2008</v>
      </c>
      <c r="C425" s="3" t="s">
        <v>395</v>
      </c>
      <c r="D425" s="3" t="s">
        <v>396</v>
      </c>
      <c r="F425" s="3" t="s">
        <v>589</v>
      </c>
      <c r="G425" s="3" t="s">
        <v>589</v>
      </c>
      <c r="H425" t="s">
        <v>94</v>
      </c>
      <c r="I425" s="3" t="s">
        <v>95</v>
      </c>
      <c r="J425" t="s">
        <v>74</v>
      </c>
      <c r="K425" s="3" t="s">
        <v>96</v>
      </c>
      <c r="L425" t="s">
        <v>97</v>
      </c>
      <c r="M425">
        <v>18</v>
      </c>
      <c r="P425" t="s">
        <v>77</v>
      </c>
      <c r="Q425">
        <v>1</v>
      </c>
      <c r="R425">
        <v>8</v>
      </c>
      <c r="S425" t="s">
        <v>498</v>
      </c>
      <c r="T425">
        <v>8</v>
      </c>
      <c r="U425" t="s">
        <v>498</v>
      </c>
      <c r="V425">
        <v>21</v>
      </c>
      <c r="W425">
        <v>10</v>
      </c>
      <c r="X425" t="s">
        <v>103</v>
      </c>
      <c r="Y425">
        <v>10</v>
      </c>
      <c r="Z425" t="s">
        <v>81</v>
      </c>
      <c r="AA425" t="s">
        <v>81</v>
      </c>
      <c r="AD425">
        <v>8</v>
      </c>
      <c r="AG425" t="s">
        <v>498</v>
      </c>
      <c r="AH425">
        <v>8</v>
      </c>
      <c r="AK425" t="s">
        <v>498</v>
      </c>
      <c r="AL425">
        <v>60</v>
      </c>
      <c r="AM425" t="str">
        <f t="shared" si="62"/>
        <v>Significant</v>
      </c>
      <c r="AN425" t="str">
        <f t="shared" si="63"/>
        <v>Low</v>
      </c>
      <c r="AO425" t="str">
        <f t="shared" si="60"/>
        <v>Significant</v>
      </c>
      <c r="AQ425" t="s">
        <v>77</v>
      </c>
      <c r="AT425" t="s">
        <v>68</v>
      </c>
      <c r="AU425" t="s">
        <v>68</v>
      </c>
    </row>
    <row r="426" spans="1:84">
      <c r="A426" t="s">
        <v>588</v>
      </c>
      <c r="B426" t="str">
        <f t="shared" si="61"/>
        <v xml:space="preserve"> 2008</v>
      </c>
      <c r="C426" s="3" t="s">
        <v>395</v>
      </c>
      <c r="D426" s="3" t="s">
        <v>396</v>
      </c>
      <c r="F426" s="3" t="s">
        <v>589</v>
      </c>
      <c r="G426" s="3" t="s">
        <v>589</v>
      </c>
      <c r="H426" t="s">
        <v>94</v>
      </c>
      <c r="I426" s="3" t="s">
        <v>95</v>
      </c>
      <c r="J426" t="s">
        <v>74</v>
      </c>
      <c r="K426" s="3" t="s">
        <v>96</v>
      </c>
      <c r="L426" t="s">
        <v>97</v>
      </c>
      <c r="M426">
        <v>18</v>
      </c>
      <c r="P426" t="s">
        <v>77</v>
      </c>
      <c r="Q426">
        <v>1</v>
      </c>
      <c r="R426">
        <v>1</v>
      </c>
      <c r="S426" t="s">
        <v>498</v>
      </c>
      <c r="T426">
        <v>1</v>
      </c>
      <c r="U426" t="s">
        <v>498</v>
      </c>
      <c r="V426">
        <v>21</v>
      </c>
      <c r="W426">
        <v>21</v>
      </c>
      <c r="X426" t="s">
        <v>103</v>
      </c>
      <c r="Y426">
        <v>21</v>
      </c>
      <c r="Z426" t="s">
        <v>81</v>
      </c>
      <c r="AA426" t="s">
        <v>81</v>
      </c>
      <c r="AD426">
        <v>1</v>
      </c>
      <c r="AG426" t="s">
        <v>498</v>
      </c>
      <c r="AH426">
        <v>1</v>
      </c>
      <c r="AK426" t="s">
        <v>498</v>
      </c>
      <c r="AL426">
        <v>35</v>
      </c>
      <c r="AM426" t="str">
        <f t="shared" si="62"/>
        <v>Significant</v>
      </c>
      <c r="AN426" t="str">
        <f t="shared" si="63"/>
        <v>Low</v>
      </c>
      <c r="AO426" t="str">
        <f t="shared" si="60"/>
        <v>Significant</v>
      </c>
      <c r="AQ426" t="s">
        <v>77</v>
      </c>
      <c r="AT426" t="s">
        <v>68</v>
      </c>
      <c r="AU426" t="s">
        <v>68</v>
      </c>
    </row>
    <row r="427" spans="1:84">
      <c r="A427" t="s">
        <v>588</v>
      </c>
      <c r="B427" t="str">
        <f t="shared" si="61"/>
        <v xml:space="preserve"> 2008</v>
      </c>
      <c r="C427" s="3" t="s">
        <v>395</v>
      </c>
      <c r="D427" s="3" t="s">
        <v>396</v>
      </c>
      <c r="F427" s="3" t="s">
        <v>589</v>
      </c>
      <c r="G427" s="3" t="s">
        <v>589</v>
      </c>
      <c r="H427" t="s">
        <v>94</v>
      </c>
      <c r="I427" s="3" t="s">
        <v>95</v>
      </c>
      <c r="J427" t="s">
        <v>74</v>
      </c>
      <c r="K427" s="3" t="s">
        <v>96</v>
      </c>
      <c r="L427" t="s">
        <v>97</v>
      </c>
      <c r="M427">
        <v>18</v>
      </c>
      <c r="P427" t="s">
        <v>77</v>
      </c>
      <c r="Q427">
        <v>1</v>
      </c>
      <c r="R427">
        <v>2</v>
      </c>
      <c r="S427" t="s">
        <v>498</v>
      </c>
      <c r="T427">
        <v>2</v>
      </c>
      <c r="U427" t="s">
        <v>498</v>
      </c>
      <c r="V427">
        <v>21</v>
      </c>
      <c r="W427">
        <v>21</v>
      </c>
      <c r="X427" t="s">
        <v>103</v>
      </c>
      <c r="Y427">
        <v>21</v>
      </c>
      <c r="Z427" t="s">
        <v>81</v>
      </c>
      <c r="AA427" t="s">
        <v>81</v>
      </c>
      <c r="AD427">
        <v>2</v>
      </c>
      <c r="AG427" t="s">
        <v>498</v>
      </c>
      <c r="AH427">
        <v>2</v>
      </c>
      <c r="AK427" t="s">
        <v>498</v>
      </c>
      <c r="AL427">
        <v>45</v>
      </c>
      <c r="AM427" t="str">
        <f t="shared" si="62"/>
        <v>Significant</v>
      </c>
      <c r="AN427" t="str">
        <f t="shared" si="63"/>
        <v>Low</v>
      </c>
      <c r="AO427" t="str">
        <f t="shared" si="60"/>
        <v>Significant</v>
      </c>
      <c r="AQ427" t="s">
        <v>77</v>
      </c>
      <c r="AT427" t="s">
        <v>68</v>
      </c>
      <c r="AU427" t="s">
        <v>68</v>
      </c>
    </row>
    <row r="428" spans="1:84">
      <c r="A428" t="s">
        <v>588</v>
      </c>
      <c r="B428" t="str">
        <f t="shared" si="61"/>
        <v xml:space="preserve"> 2008</v>
      </c>
      <c r="C428" s="3" t="s">
        <v>395</v>
      </c>
      <c r="D428" s="3" t="s">
        <v>396</v>
      </c>
      <c r="F428" s="3" t="s">
        <v>589</v>
      </c>
      <c r="G428" s="3" t="s">
        <v>589</v>
      </c>
      <c r="H428" t="s">
        <v>94</v>
      </c>
      <c r="I428" s="3" t="s">
        <v>95</v>
      </c>
      <c r="J428" t="s">
        <v>74</v>
      </c>
      <c r="K428" s="3" t="s">
        <v>96</v>
      </c>
      <c r="L428" t="s">
        <v>97</v>
      </c>
      <c r="M428">
        <v>18</v>
      </c>
      <c r="P428" t="s">
        <v>77</v>
      </c>
      <c r="Q428">
        <v>1</v>
      </c>
      <c r="R428">
        <v>4</v>
      </c>
      <c r="S428" t="s">
        <v>498</v>
      </c>
      <c r="T428">
        <v>4</v>
      </c>
      <c r="U428" t="s">
        <v>498</v>
      </c>
      <c r="V428">
        <v>21</v>
      </c>
      <c r="W428">
        <v>21</v>
      </c>
      <c r="X428" t="s">
        <v>103</v>
      </c>
      <c r="Y428">
        <v>21</v>
      </c>
      <c r="Z428" t="s">
        <v>81</v>
      </c>
      <c r="AA428" t="s">
        <v>81</v>
      </c>
      <c r="AD428">
        <v>4</v>
      </c>
      <c r="AG428" t="s">
        <v>498</v>
      </c>
      <c r="AH428">
        <v>4</v>
      </c>
      <c r="AK428" t="s">
        <v>498</v>
      </c>
      <c r="AL428">
        <v>50</v>
      </c>
      <c r="AM428" t="str">
        <f t="shared" si="62"/>
        <v>Significant</v>
      </c>
      <c r="AN428" t="str">
        <f t="shared" si="63"/>
        <v>Low</v>
      </c>
      <c r="AO428" t="str">
        <f t="shared" si="60"/>
        <v>Significant</v>
      </c>
      <c r="AQ428" t="s">
        <v>77</v>
      </c>
      <c r="AT428" t="s">
        <v>68</v>
      </c>
      <c r="AU428" t="s">
        <v>68</v>
      </c>
    </row>
    <row r="429" spans="1:84" ht="47.25">
      <c r="A429" t="s">
        <v>588</v>
      </c>
      <c r="B429" t="str">
        <f t="shared" si="61"/>
        <v xml:space="preserve"> 2008</v>
      </c>
      <c r="C429" s="3" t="s">
        <v>395</v>
      </c>
      <c r="D429" s="3" t="s">
        <v>396</v>
      </c>
      <c r="F429" s="3" t="s">
        <v>589</v>
      </c>
      <c r="G429" s="3" t="s">
        <v>589</v>
      </c>
      <c r="H429" t="s">
        <v>94</v>
      </c>
      <c r="I429" s="3" t="s">
        <v>95</v>
      </c>
      <c r="J429" t="s">
        <v>74</v>
      </c>
      <c r="K429" s="3" t="s">
        <v>96</v>
      </c>
      <c r="L429" t="s">
        <v>97</v>
      </c>
      <c r="M429">
        <v>18</v>
      </c>
      <c r="P429" t="s">
        <v>77</v>
      </c>
      <c r="Q429">
        <v>1</v>
      </c>
      <c r="R429">
        <v>0.5</v>
      </c>
      <c r="S429" t="s">
        <v>498</v>
      </c>
      <c r="T429">
        <v>0.5</v>
      </c>
      <c r="U429" t="s">
        <v>498</v>
      </c>
      <c r="V429">
        <v>21</v>
      </c>
      <c r="W429">
        <v>10</v>
      </c>
      <c r="X429" t="s">
        <v>103</v>
      </c>
      <c r="Y429">
        <v>10</v>
      </c>
      <c r="Z429" t="s">
        <v>81</v>
      </c>
      <c r="AA429" t="s">
        <v>81</v>
      </c>
      <c r="AD429">
        <v>0.5</v>
      </c>
      <c r="AG429" t="s">
        <v>498</v>
      </c>
      <c r="AH429">
        <v>0.5</v>
      </c>
      <c r="AK429" t="s">
        <v>498</v>
      </c>
      <c r="AL429">
        <v>5</v>
      </c>
      <c r="AM429" t="str">
        <f t="shared" si="62"/>
        <v>Some</v>
      </c>
      <c r="AN429" t="str">
        <f t="shared" si="63"/>
        <v>Medium</v>
      </c>
      <c r="AO429" t="str">
        <f t="shared" si="60"/>
        <v>Some</v>
      </c>
      <c r="AQ429" t="s">
        <v>77</v>
      </c>
      <c r="AR429" s="4" t="s">
        <v>590</v>
      </c>
      <c r="AT429" t="s">
        <v>68</v>
      </c>
      <c r="AU429" t="s">
        <v>68</v>
      </c>
    </row>
    <row r="430" spans="1:84">
      <c r="A430" t="s">
        <v>588</v>
      </c>
      <c r="B430" t="str">
        <f t="shared" si="61"/>
        <v xml:space="preserve"> 2008</v>
      </c>
      <c r="C430" s="3" t="s">
        <v>395</v>
      </c>
      <c r="D430" s="3" t="s">
        <v>396</v>
      </c>
      <c r="F430" s="3" t="s">
        <v>589</v>
      </c>
      <c r="G430" s="3" t="s">
        <v>589</v>
      </c>
      <c r="H430" t="s">
        <v>94</v>
      </c>
      <c r="I430" s="3" t="s">
        <v>95</v>
      </c>
      <c r="J430" t="s">
        <v>74</v>
      </c>
      <c r="K430" s="3" t="s">
        <v>96</v>
      </c>
      <c r="L430" t="s">
        <v>97</v>
      </c>
      <c r="M430">
        <v>18</v>
      </c>
      <c r="P430" t="s">
        <v>77</v>
      </c>
      <c r="Q430">
        <v>1</v>
      </c>
      <c r="R430">
        <v>1</v>
      </c>
      <c r="S430" t="s">
        <v>498</v>
      </c>
      <c r="T430">
        <v>1</v>
      </c>
      <c r="U430" t="s">
        <v>498</v>
      </c>
      <c r="V430">
        <v>21</v>
      </c>
      <c r="W430">
        <v>10</v>
      </c>
      <c r="X430" t="s">
        <v>103</v>
      </c>
      <c r="Y430">
        <v>10</v>
      </c>
      <c r="Z430" t="s">
        <v>81</v>
      </c>
      <c r="AA430" t="s">
        <v>81</v>
      </c>
      <c r="AD430">
        <v>1</v>
      </c>
      <c r="AG430" t="s">
        <v>498</v>
      </c>
      <c r="AH430">
        <v>1</v>
      </c>
      <c r="AK430" t="s">
        <v>498</v>
      </c>
      <c r="AL430">
        <v>10</v>
      </c>
      <c r="AM430" t="str">
        <f t="shared" si="62"/>
        <v>Some</v>
      </c>
      <c r="AN430" t="str">
        <f t="shared" si="63"/>
        <v>Medium</v>
      </c>
      <c r="AO430" t="str">
        <f t="shared" si="60"/>
        <v>Some</v>
      </c>
      <c r="AQ430" t="s">
        <v>77</v>
      </c>
      <c r="AT430" t="s">
        <v>68</v>
      </c>
      <c r="AU430" t="s">
        <v>68</v>
      </c>
    </row>
    <row r="431" spans="1:84">
      <c r="A431" t="s">
        <v>588</v>
      </c>
      <c r="B431" t="str">
        <f t="shared" si="61"/>
        <v xml:space="preserve"> 2008</v>
      </c>
      <c r="C431" s="3" t="s">
        <v>395</v>
      </c>
      <c r="D431" s="3" t="s">
        <v>396</v>
      </c>
      <c r="F431" s="3" t="s">
        <v>589</v>
      </c>
      <c r="G431" s="3" t="s">
        <v>589</v>
      </c>
      <c r="H431" t="s">
        <v>94</v>
      </c>
      <c r="I431" s="3" t="s">
        <v>95</v>
      </c>
      <c r="J431" t="s">
        <v>74</v>
      </c>
      <c r="K431" s="3" t="s">
        <v>96</v>
      </c>
      <c r="L431" t="s">
        <v>97</v>
      </c>
      <c r="M431">
        <v>18</v>
      </c>
      <c r="P431" t="s">
        <v>77</v>
      </c>
      <c r="Q431">
        <v>1</v>
      </c>
      <c r="R431">
        <v>2</v>
      </c>
      <c r="S431" t="s">
        <v>498</v>
      </c>
      <c r="T431">
        <v>2</v>
      </c>
      <c r="U431" t="s">
        <v>498</v>
      </c>
      <c r="V431">
        <v>21</v>
      </c>
      <c r="W431">
        <v>10</v>
      </c>
      <c r="X431" t="s">
        <v>103</v>
      </c>
      <c r="Y431">
        <v>10</v>
      </c>
      <c r="Z431" t="s">
        <v>81</v>
      </c>
      <c r="AA431" t="s">
        <v>81</v>
      </c>
      <c r="AD431">
        <v>2</v>
      </c>
      <c r="AG431" t="s">
        <v>498</v>
      </c>
      <c r="AH431">
        <v>2</v>
      </c>
      <c r="AK431" t="s">
        <v>498</v>
      </c>
      <c r="AL431">
        <v>18</v>
      </c>
      <c r="AM431" t="str">
        <f t="shared" si="62"/>
        <v>Some</v>
      </c>
      <c r="AN431" t="str">
        <f t="shared" si="63"/>
        <v>Medium</v>
      </c>
      <c r="AO431" t="str">
        <f t="shared" si="60"/>
        <v>Some</v>
      </c>
      <c r="AQ431" t="s">
        <v>77</v>
      </c>
      <c r="AT431" t="s">
        <v>68</v>
      </c>
      <c r="AU431" t="s">
        <v>68</v>
      </c>
    </row>
    <row r="432" spans="1:84">
      <c r="A432" t="s">
        <v>588</v>
      </c>
      <c r="B432" t="str">
        <f t="shared" si="61"/>
        <v xml:space="preserve"> 2008</v>
      </c>
      <c r="C432" s="3" t="s">
        <v>395</v>
      </c>
      <c r="D432" s="3" t="s">
        <v>396</v>
      </c>
      <c r="F432" s="3" t="s">
        <v>589</v>
      </c>
      <c r="G432" s="3" t="s">
        <v>589</v>
      </c>
      <c r="H432" t="s">
        <v>94</v>
      </c>
      <c r="I432" s="3" t="s">
        <v>95</v>
      </c>
      <c r="J432" t="s">
        <v>74</v>
      </c>
      <c r="K432" s="3" t="s">
        <v>96</v>
      </c>
      <c r="L432" t="s">
        <v>97</v>
      </c>
      <c r="M432">
        <v>18</v>
      </c>
      <c r="P432" t="s">
        <v>77</v>
      </c>
      <c r="Q432">
        <v>1</v>
      </c>
      <c r="R432">
        <v>0.5</v>
      </c>
      <c r="S432" t="s">
        <v>498</v>
      </c>
      <c r="T432">
        <v>0.5</v>
      </c>
      <c r="U432" t="s">
        <v>498</v>
      </c>
      <c r="V432">
        <v>21</v>
      </c>
      <c r="W432">
        <v>21</v>
      </c>
      <c r="X432" t="s">
        <v>103</v>
      </c>
      <c r="Y432">
        <v>21</v>
      </c>
      <c r="Z432" t="s">
        <v>81</v>
      </c>
      <c r="AA432" t="s">
        <v>81</v>
      </c>
      <c r="AD432">
        <v>0.5</v>
      </c>
      <c r="AG432" t="s">
        <v>498</v>
      </c>
      <c r="AH432">
        <v>0.5</v>
      </c>
      <c r="AK432" t="s">
        <v>498</v>
      </c>
      <c r="AL432">
        <v>18</v>
      </c>
      <c r="AM432" t="str">
        <f t="shared" si="62"/>
        <v>Some</v>
      </c>
      <c r="AN432" t="str">
        <f t="shared" si="63"/>
        <v>Medium</v>
      </c>
      <c r="AO432" t="str">
        <f t="shared" si="60"/>
        <v>Some</v>
      </c>
      <c r="AQ432" t="s">
        <v>77</v>
      </c>
      <c r="AT432" t="s">
        <v>68</v>
      </c>
      <c r="AU432" t="s">
        <v>68</v>
      </c>
    </row>
    <row r="433" spans="1:94">
      <c r="A433" t="s">
        <v>588</v>
      </c>
      <c r="B433" t="str">
        <f t="shared" si="61"/>
        <v xml:space="preserve"> 2008</v>
      </c>
      <c r="C433" s="3" t="s">
        <v>395</v>
      </c>
      <c r="D433" s="3" t="s">
        <v>396</v>
      </c>
      <c r="F433" s="3" t="s">
        <v>589</v>
      </c>
      <c r="G433" s="3" t="s">
        <v>589</v>
      </c>
      <c r="H433" t="s">
        <v>94</v>
      </c>
      <c r="I433" s="3" t="s">
        <v>95</v>
      </c>
      <c r="J433" t="s">
        <v>74</v>
      </c>
      <c r="K433" s="3" t="s">
        <v>96</v>
      </c>
      <c r="L433" t="s">
        <v>97</v>
      </c>
      <c r="M433">
        <v>18</v>
      </c>
      <c r="P433" t="s">
        <v>77</v>
      </c>
      <c r="Q433">
        <v>1</v>
      </c>
      <c r="S433" t="s">
        <v>498</v>
      </c>
      <c r="U433" t="s">
        <v>498</v>
      </c>
      <c r="V433">
        <v>21</v>
      </c>
      <c r="W433">
        <v>10</v>
      </c>
      <c r="X433" t="s">
        <v>103</v>
      </c>
      <c r="Y433">
        <v>10</v>
      </c>
      <c r="Z433" t="s">
        <v>81</v>
      </c>
      <c r="AA433" t="s">
        <v>81</v>
      </c>
      <c r="AB433" t="s">
        <v>114</v>
      </c>
      <c r="AD433">
        <v>6.4</v>
      </c>
      <c r="AG433" t="s">
        <v>498</v>
      </c>
      <c r="AH433">
        <v>6.4</v>
      </c>
      <c r="AK433" t="s">
        <v>498</v>
      </c>
      <c r="AL433">
        <v>50</v>
      </c>
      <c r="AM433" t="str">
        <f t="shared" si="62"/>
        <v>Significant</v>
      </c>
      <c r="AN433" t="str">
        <f t="shared" si="63"/>
        <v>Low</v>
      </c>
      <c r="AQ433" t="s">
        <v>77</v>
      </c>
      <c r="AT433" t="s">
        <v>68</v>
      </c>
      <c r="AU433" t="s">
        <v>68</v>
      </c>
    </row>
    <row r="434" spans="1:94">
      <c r="A434" t="s">
        <v>588</v>
      </c>
      <c r="B434" t="str">
        <f t="shared" si="61"/>
        <v xml:space="preserve"> 2008</v>
      </c>
      <c r="C434" s="3" t="s">
        <v>395</v>
      </c>
      <c r="D434" s="3" t="s">
        <v>396</v>
      </c>
      <c r="F434" s="3" t="s">
        <v>589</v>
      </c>
      <c r="G434" s="3" t="s">
        <v>589</v>
      </c>
      <c r="H434" t="s">
        <v>94</v>
      </c>
      <c r="I434" s="3" t="s">
        <v>95</v>
      </c>
      <c r="J434" t="s">
        <v>74</v>
      </c>
      <c r="K434" s="3" t="s">
        <v>96</v>
      </c>
      <c r="L434" t="s">
        <v>97</v>
      </c>
      <c r="M434">
        <v>18</v>
      </c>
      <c r="P434" t="s">
        <v>77</v>
      </c>
      <c r="Q434">
        <v>1</v>
      </c>
      <c r="S434" t="s">
        <v>498</v>
      </c>
      <c r="U434" t="s">
        <v>498</v>
      </c>
      <c r="V434">
        <v>21</v>
      </c>
      <c r="W434">
        <v>21</v>
      </c>
      <c r="X434" t="s">
        <v>103</v>
      </c>
      <c r="Y434">
        <v>21</v>
      </c>
      <c r="Z434" t="s">
        <v>81</v>
      </c>
      <c r="AA434" t="s">
        <v>81</v>
      </c>
      <c r="AB434" t="s">
        <v>114</v>
      </c>
      <c r="AD434">
        <v>2.4</v>
      </c>
      <c r="AG434" t="s">
        <v>498</v>
      </c>
      <c r="AH434">
        <v>2.4</v>
      </c>
      <c r="AK434" t="s">
        <v>498</v>
      </c>
      <c r="AL434">
        <v>50</v>
      </c>
      <c r="AM434" t="str">
        <f t="shared" si="62"/>
        <v>Significant</v>
      </c>
      <c r="AN434" t="str">
        <f t="shared" si="63"/>
        <v>Low</v>
      </c>
      <c r="AQ434" t="s">
        <v>77</v>
      </c>
      <c r="AT434" t="s">
        <v>68</v>
      </c>
      <c r="AU434" t="s">
        <v>68</v>
      </c>
    </row>
    <row r="435" spans="1:94" ht="75" customHeight="1">
      <c r="A435" t="s">
        <v>591</v>
      </c>
      <c r="B435" t="str">
        <f t="shared" si="61"/>
        <v xml:space="preserve"> 2009</v>
      </c>
      <c r="C435" s="3" t="s">
        <v>395</v>
      </c>
      <c r="D435" t="s">
        <v>571</v>
      </c>
      <c r="F435" s="3" t="s">
        <v>592</v>
      </c>
      <c r="G435" s="3" t="s">
        <v>592</v>
      </c>
      <c r="H435" t="s">
        <v>94</v>
      </c>
      <c r="I435" s="3" t="s">
        <v>95</v>
      </c>
      <c r="J435" t="s">
        <v>74</v>
      </c>
      <c r="K435" s="3" t="s">
        <v>593</v>
      </c>
      <c r="L435" t="s">
        <v>97</v>
      </c>
      <c r="M435">
        <v>15</v>
      </c>
      <c r="P435" t="s">
        <v>77</v>
      </c>
      <c r="Q435" t="s">
        <v>60</v>
      </c>
      <c r="R435" t="s">
        <v>60</v>
      </c>
      <c r="S435" t="s">
        <v>60</v>
      </c>
      <c r="T435" t="s">
        <v>60</v>
      </c>
      <c r="U435" t="s">
        <v>60</v>
      </c>
      <c r="V435">
        <v>14</v>
      </c>
      <c r="W435">
        <v>14</v>
      </c>
      <c r="X435" t="s">
        <v>103</v>
      </c>
      <c r="Y435">
        <v>14</v>
      </c>
      <c r="Z435" t="s">
        <v>104</v>
      </c>
      <c r="AA435" t="s">
        <v>231</v>
      </c>
      <c r="AM435" t="s">
        <v>525</v>
      </c>
      <c r="AN435" t="s">
        <v>65</v>
      </c>
      <c r="AO435" t="s">
        <v>64</v>
      </c>
      <c r="AP435" t="str">
        <f>AN435</f>
        <v>High</v>
      </c>
      <c r="AQ435" t="s">
        <v>77</v>
      </c>
      <c r="AR435" s="4" t="s">
        <v>594</v>
      </c>
      <c r="AT435" t="s">
        <v>68</v>
      </c>
      <c r="AU435" t="s">
        <v>68</v>
      </c>
    </row>
    <row r="436" spans="1:94" ht="47.25">
      <c r="A436" t="s">
        <v>595</v>
      </c>
      <c r="B436">
        <v>2005</v>
      </c>
      <c r="C436" t="s">
        <v>71</v>
      </c>
      <c r="D436" s="3" t="s">
        <v>72</v>
      </c>
      <c r="E436">
        <v>7758987</v>
      </c>
      <c r="F436" t="s">
        <v>73</v>
      </c>
      <c r="G436" t="s">
        <v>249</v>
      </c>
      <c r="H436" t="s">
        <v>153</v>
      </c>
      <c r="I436" t="s">
        <v>154</v>
      </c>
      <c r="J436" t="s">
        <v>174</v>
      </c>
      <c r="K436" t="s">
        <v>120</v>
      </c>
      <c r="L436" t="s">
        <v>155</v>
      </c>
      <c r="P436" t="s">
        <v>77</v>
      </c>
      <c r="R436" t="s">
        <v>596</v>
      </c>
      <c r="S436" t="s">
        <v>122</v>
      </c>
      <c r="T436" t="s">
        <v>596</v>
      </c>
      <c r="U436" t="s">
        <v>122</v>
      </c>
      <c r="V436">
        <v>2</v>
      </c>
      <c r="W436">
        <v>48</v>
      </c>
      <c r="X436" t="s">
        <v>79</v>
      </c>
      <c r="Y436">
        <v>2.0417000000000001</v>
      </c>
      <c r="Z436" t="s">
        <v>104</v>
      </c>
      <c r="AA436" t="s">
        <v>222</v>
      </c>
      <c r="AB436" t="s">
        <v>597</v>
      </c>
      <c r="AD436">
        <v>52</v>
      </c>
      <c r="AE436">
        <v>47</v>
      </c>
      <c r="AF436">
        <v>57</v>
      </c>
      <c r="AG436" t="s">
        <v>122</v>
      </c>
      <c r="AH436">
        <v>52</v>
      </c>
      <c r="AI436">
        <v>47</v>
      </c>
      <c r="AJ436">
        <v>57</v>
      </c>
      <c r="AK436" t="s">
        <v>122</v>
      </c>
      <c r="AM436" t="s">
        <v>64</v>
      </c>
      <c r="AN436" t="s">
        <v>65</v>
      </c>
      <c r="AQ436" t="s">
        <v>77</v>
      </c>
      <c r="AR436" s="4" t="s">
        <v>598</v>
      </c>
      <c r="AT436" t="s">
        <v>68</v>
      </c>
      <c r="AU436" t="s">
        <v>68</v>
      </c>
    </row>
    <row r="437" spans="1:94" ht="106.5" customHeight="1">
      <c r="A437" t="s">
        <v>595</v>
      </c>
      <c r="B437">
        <v>2005</v>
      </c>
      <c r="C437" t="s">
        <v>71</v>
      </c>
      <c r="D437" s="3" t="s">
        <v>72</v>
      </c>
      <c r="E437">
        <v>7758987</v>
      </c>
      <c r="F437" t="s">
        <v>73</v>
      </c>
      <c r="G437" t="s">
        <v>249</v>
      </c>
      <c r="H437" t="s">
        <v>153</v>
      </c>
      <c r="I437" t="s">
        <v>154</v>
      </c>
      <c r="J437" t="s">
        <v>174</v>
      </c>
      <c r="K437" t="s">
        <v>120</v>
      </c>
      <c r="L437" t="s">
        <v>155</v>
      </c>
      <c r="P437" t="s">
        <v>77</v>
      </c>
      <c r="R437" t="s">
        <v>599</v>
      </c>
      <c r="S437" t="s">
        <v>122</v>
      </c>
      <c r="T437" t="s">
        <v>599</v>
      </c>
      <c r="U437" t="s">
        <v>122</v>
      </c>
      <c r="V437">
        <v>20</v>
      </c>
      <c r="W437">
        <v>20</v>
      </c>
      <c r="X437" t="s">
        <v>103</v>
      </c>
      <c r="Y437">
        <v>20</v>
      </c>
      <c r="Z437" t="s">
        <v>194</v>
      </c>
      <c r="AA437" t="s">
        <v>600</v>
      </c>
      <c r="AB437" t="s">
        <v>597</v>
      </c>
      <c r="AD437">
        <v>25</v>
      </c>
      <c r="AE437">
        <v>23</v>
      </c>
      <c r="AF437">
        <v>29</v>
      </c>
      <c r="AG437" t="s">
        <v>122</v>
      </c>
      <c r="AH437">
        <v>25</v>
      </c>
      <c r="AI437">
        <v>23</v>
      </c>
      <c r="AJ437">
        <v>29</v>
      </c>
      <c r="AK437" t="s">
        <v>122</v>
      </c>
      <c r="AM437" t="s">
        <v>64</v>
      </c>
      <c r="AN437" t="s">
        <v>65</v>
      </c>
      <c r="AQ437" t="s">
        <v>77</v>
      </c>
      <c r="AT437" t="s">
        <v>68</v>
      </c>
      <c r="AU437" t="s">
        <v>68</v>
      </c>
    </row>
    <row r="438" spans="1:94">
      <c r="A438" t="s">
        <v>595</v>
      </c>
      <c r="B438">
        <v>2005</v>
      </c>
      <c r="C438" t="s">
        <v>71</v>
      </c>
      <c r="D438" s="3" t="s">
        <v>72</v>
      </c>
      <c r="E438">
        <v>7758987</v>
      </c>
      <c r="F438" t="s">
        <v>73</v>
      </c>
      <c r="G438" t="s">
        <v>249</v>
      </c>
      <c r="H438" t="s">
        <v>153</v>
      </c>
      <c r="I438" t="s">
        <v>154</v>
      </c>
      <c r="J438" t="s">
        <v>174</v>
      </c>
      <c r="K438" t="s">
        <v>120</v>
      </c>
      <c r="L438" t="s">
        <v>155</v>
      </c>
      <c r="P438" t="s">
        <v>77</v>
      </c>
      <c r="R438" t="s">
        <v>601</v>
      </c>
      <c r="S438" t="s">
        <v>122</v>
      </c>
      <c r="T438" t="s">
        <v>601</v>
      </c>
      <c r="U438" t="s">
        <v>122</v>
      </c>
      <c r="V438">
        <v>4</v>
      </c>
      <c r="W438">
        <v>96</v>
      </c>
      <c r="X438" t="s">
        <v>79</v>
      </c>
      <c r="Y438">
        <v>4</v>
      </c>
      <c r="Z438" t="s">
        <v>81</v>
      </c>
      <c r="AA438" t="s">
        <v>81</v>
      </c>
      <c r="AB438" t="s">
        <v>114</v>
      </c>
      <c r="AD438">
        <v>125</v>
      </c>
      <c r="AG438" t="s">
        <v>122</v>
      </c>
      <c r="AH438">
        <v>125</v>
      </c>
      <c r="AK438" t="s">
        <v>122</v>
      </c>
      <c r="AL438">
        <v>50</v>
      </c>
      <c r="AM438" t="str">
        <f t="shared" ref="AM438:AM470" si="64">IF(ISBLANK(AL438),"",IF(AL438&gt;=75,"Severe",IF(AL438&gt;=25,"Significant",IF(AL438&gt;=1,"Some", IF(AL438=0,"None")))))</f>
        <v>Significant</v>
      </c>
      <c r="AN438" t="str">
        <f t="shared" ref="AN438:AN470" si="65">IF(ISBLANK(AL438),"",IF(AL438&gt;=75,"None",IF(AL438&gt;=25,"Low",IF(AL438&gt;=1,"Medium", IF(AL438=0,"High")))))</f>
        <v>Low</v>
      </c>
      <c r="AO438" t="str">
        <f>AM438</f>
        <v>Significant</v>
      </c>
      <c r="AP438" t="str">
        <f>AN438</f>
        <v>Low</v>
      </c>
      <c r="AQ438" t="s">
        <v>77</v>
      </c>
      <c r="AT438" t="s">
        <v>68</v>
      </c>
      <c r="AU438" t="s">
        <v>68</v>
      </c>
    </row>
    <row r="439" spans="1:94">
      <c r="A439" t="s">
        <v>595</v>
      </c>
      <c r="B439">
        <v>2005</v>
      </c>
      <c r="C439" t="s">
        <v>71</v>
      </c>
      <c r="D439" s="3" t="s">
        <v>72</v>
      </c>
      <c r="E439">
        <v>7758987</v>
      </c>
      <c r="F439" t="s">
        <v>73</v>
      </c>
      <c r="G439" t="s">
        <v>249</v>
      </c>
      <c r="H439" t="s">
        <v>153</v>
      </c>
      <c r="I439" t="s">
        <v>154</v>
      </c>
      <c r="J439" t="s">
        <v>174</v>
      </c>
      <c r="K439" t="s">
        <v>120</v>
      </c>
      <c r="L439" t="s">
        <v>155</v>
      </c>
      <c r="P439" t="s">
        <v>77</v>
      </c>
      <c r="R439" t="s">
        <v>601</v>
      </c>
      <c r="S439" t="s">
        <v>122</v>
      </c>
      <c r="T439" t="s">
        <v>601</v>
      </c>
      <c r="U439" t="s">
        <v>122</v>
      </c>
      <c r="V439">
        <v>2</v>
      </c>
      <c r="W439">
        <v>48</v>
      </c>
      <c r="X439" t="s">
        <v>79</v>
      </c>
      <c r="Y439">
        <v>2</v>
      </c>
      <c r="Z439" t="s">
        <v>81</v>
      </c>
      <c r="AA439" t="s">
        <v>81</v>
      </c>
      <c r="AB439" t="s">
        <v>114</v>
      </c>
      <c r="AD439">
        <v>241</v>
      </c>
      <c r="AE439">
        <v>184</v>
      </c>
      <c r="AF439">
        <v>303</v>
      </c>
      <c r="AG439" t="s">
        <v>122</v>
      </c>
      <c r="AH439">
        <v>241</v>
      </c>
      <c r="AI439">
        <v>184</v>
      </c>
      <c r="AJ439">
        <v>303</v>
      </c>
      <c r="AK439" t="s">
        <v>122</v>
      </c>
      <c r="AL439">
        <v>50</v>
      </c>
      <c r="AM439" t="str">
        <f t="shared" si="64"/>
        <v>Significant</v>
      </c>
      <c r="AN439" t="str">
        <f t="shared" si="65"/>
        <v>Low</v>
      </c>
      <c r="AQ439" t="s">
        <v>77</v>
      </c>
      <c r="AT439" t="s">
        <v>68</v>
      </c>
      <c r="AU439" t="s">
        <v>68</v>
      </c>
    </row>
    <row r="440" spans="1:94" ht="78.75">
      <c r="A440" t="s">
        <v>602</v>
      </c>
      <c r="B440">
        <v>2003</v>
      </c>
      <c r="C440" t="s">
        <v>71</v>
      </c>
      <c r="D440" s="3" t="s">
        <v>72</v>
      </c>
      <c r="E440">
        <v>7440439</v>
      </c>
      <c r="F440" t="s">
        <v>117</v>
      </c>
      <c r="G440" t="s">
        <v>117</v>
      </c>
      <c r="H440" t="s">
        <v>153</v>
      </c>
      <c r="I440" t="s">
        <v>154</v>
      </c>
      <c r="J440" s="3" t="s">
        <v>119</v>
      </c>
      <c r="K440" t="s">
        <v>120</v>
      </c>
      <c r="L440" t="s">
        <v>155</v>
      </c>
      <c r="M440">
        <v>10</v>
      </c>
      <c r="P440" t="s">
        <v>77</v>
      </c>
      <c r="R440" t="s">
        <v>603</v>
      </c>
      <c r="S440" t="s">
        <v>604</v>
      </c>
      <c r="V440">
        <v>21</v>
      </c>
      <c r="W440">
        <v>14</v>
      </c>
      <c r="X440" t="s">
        <v>103</v>
      </c>
      <c r="Y440">
        <v>14</v>
      </c>
      <c r="Z440" t="s">
        <v>81</v>
      </c>
      <c r="AA440" t="s">
        <v>81</v>
      </c>
      <c r="AB440" t="s">
        <v>114</v>
      </c>
      <c r="AD440" t="s">
        <v>605</v>
      </c>
      <c r="AG440" t="s">
        <v>604</v>
      </c>
      <c r="AH440" t="s">
        <v>606</v>
      </c>
      <c r="AK440" t="s">
        <v>122</v>
      </c>
      <c r="AL440">
        <v>50</v>
      </c>
      <c r="AM440" t="str">
        <f t="shared" si="64"/>
        <v>Significant</v>
      </c>
      <c r="AN440" t="str">
        <f t="shared" si="65"/>
        <v>Low</v>
      </c>
      <c r="AO440" t="str">
        <f>AM440</f>
        <v>Significant</v>
      </c>
      <c r="AP440" t="str">
        <f>AN440</f>
        <v>Low</v>
      </c>
      <c r="AQ440" t="s">
        <v>77</v>
      </c>
      <c r="AR440" s="4" t="s">
        <v>607</v>
      </c>
      <c r="AT440" t="s">
        <v>68</v>
      </c>
      <c r="AU440" t="s">
        <v>68</v>
      </c>
    </row>
    <row r="441" spans="1:94">
      <c r="A441" t="s">
        <v>602</v>
      </c>
      <c r="B441">
        <v>2003</v>
      </c>
      <c r="C441" t="s">
        <v>71</v>
      </c>
      <c r="D441" s="3" t="s">
        <v>72</v>
      </c>
      <c r="E441">
        <v>7440439</v>
      </c>
      <c r="F441" t="s">
        <v>117</v>
      </c>
      <c r="G441" t="s">
        <v>117</v>
      </c>
      <c r="H441" t="s">
        <v>153</v>
      </c>
      <c r="I441" t="s">
        <v>154</v>
      </c>
      <c r="J441" s="3" t="s">
        <v>119</v>
      </c>
      <c r="K441" t="s">
        <v>120</v>
      </c>
      <c r="L441" t="s">
        <v>155</v>
      </c>
      <c r="M441">
        <v>10</v>
      </c>
      <c r="P441" t="s">
        <v>77</v>
      </c>
      <c r="R441" t="s">
        <v>603</v>
      </c>
      <c r="S441" t="s">
        <v>604</v>
      </c>
      <c r="V441">
        <v>21</v>
      </c>
      <c r="W441">
        <v>7</v>
      </c>
      <c r="X441" t="s">
        <v>103</v>
      </c>
      <c r="Y441">
        <v>7</v>
      </c>
      <c r="Z441" t="s">
        <v>81</v>
      </c>
      <c r="AA441" t="s">
        <v>81</v>
      </c>
      <c r="AB441" t="s">
        <v>114</v>
      </c>
      <c r="AD441" t="s">
        <v>605</v>
      </c>
      <c r="AG441" t="s">
        <v>604</v>
      </c>
      <c r="AH441" t="s">
        <v>606</v>
      </c>
      <c r="AK441" t="s">
        <v>122</v>
      </c>
      <c r="AL441">
        <v>50</v>
      </c>
      <c r="AM441" t="str">
        <f t="shared" si="64"/>
        <v>Significant</v>
      </c>
      <c r="AN441" t="str">
        <f t="shared" si="65"/>
        <v>Low</v>
      </c>
      <c r="AQ441" t="s">
        <v>77</v>
      </c>
      <c r="AT441" t="s">
        <v>68</v>
      </c>
      <c r="AU441" t="s">
        <v>68</v>
      </c>
    </row>
    <row r="442" spans="1:94">
      <c r="A442" t="s">
        <v>602</v>
      </c>
      <c r="B442">
        <v>2003</v>
      </c>
      <c r="C442" t="s">
        <v>71</v>
      </c>
      <c r="D442" s="3" t="s">
        <v>72</v>
      </c>
      <c r="E442">
        <v>7440439</v>
      </c>
      <c r="F442" t="s">
        <v>117</v>
      </c>
      <c r="G442" t="s">
        <v>117</v>
      </c>
      <c r="H442" t="s">
        <v>153</v>
      </c>
      <c r="I442" t="s">
        <v>154</v>
      </c>
      <c r="J442" s="3" t="s">
        <v>119</v>
      </c>
      <c r="K442" t="s">
        <v>120</v>
      </c>
      <c r="L442" t="s">
        <v>155</v>
      </c>
      <c r="M442">
        <v>10</v>
      </c>
      <c r="P442" t="s">
        <v>77</v>
      </c>
      <c r="R442" t="s">
        <v>384</v>
      </c>
      <c r="S442" t="s">
        <v>604</v>
      </c>
      <c r="V442">
        <v>21</v>
      </c>
      <c r="W442">
        <v>14</v>
      </c>
      <c r="X442" t="s">
        <v>103</v>
      </c>
      <c r="Y442">
        <v>14</v>
      </c>
      <c r="Z442" t="s">
        <v>81</v>
      </c>
      <c r="AA442" t="s">
        <v>81</v>
      </c>
      <c r="AB442" t="s">
        <v>114</v>
      </c>
      <c r="AD442" t="s">
        <v>605</v>
      </c>
      <c r="AG442" t="s">
        <v>604</v>
      </c>
      <c r="AH442" t="s">
        <v>606</v>
      </c>
      <c r="AK442" t="s">
        <v>122</v>
      </c>
      <c r="AL442">
        <v>50</v>
      </c>
      <c r="AM442" t="str">
        <f t="shared" si="64"/>
        <v>Significant</v>
      </c>
      <c r="AN442" t="str">
        <f t="shared" si="65"/>
        <v>Low</v>
      </c>
      <c r="AQ442" t="s">
        <v>77</v>
      </c>
      <c r="AT442" t="s">
        <v>68</v>
      </c>
      <c r="AU442" t="s">
        <v>68</v>
      </c>
    </row>
    <row r="443" spans="1:94" s="24" customFormat="1">
      <c r="A443" t="s">
        <v>602</v>
      </c>
      <c r="B443">
        <v>2003</v>
      </c>
      <c r="C443" t="s">
        <v>71</v>
      </c>
      <c r="D443" s="3" t="s">
        <v>72</v>
      </c>
      <c r="E443">
        <v>7440439</v>
      </c>
      <c r="F443" t="s">
        <v>117</v>
      </c>
      <c r="G443" t="s">
        <v>117</v>
      </c>
      <c r="H443" t="s">
        <v>153</v>
      </c>
      <c r="I443" t="s">
        <v>154</v>
      </c>
      <c r="J443" s="3" t="s">
        <v>119</v>
      </c>
      <c r="K443" t="s">
        <v>120</v>
      </c>
      <c r="L443" t="s">
        <v>155</v>
      </c>
      <c r="M443">
        <v>10</v>
      </c>
      <c r="N443"/>
      <c r="O443"/>
      <c r="P443" t="s">
        <v>77</v>
      </c>
      <c r="Q443"/>
      <c r="R443" t="s">
        <v>384</v>
      </c>
      <c r="S443" t="s">
        <v>604</v>
      </c>
      <c r="T443"/>
      <c r="U443"/>
      <c r="V443">
        <v>21</v>
      </c>
      <c r="W443">
        <v>21</v>
      </c>
      <c r="X443" t="s">
        <v>103</v>
      </c>
      <c r="Y443">
        <v>21</v>
      </c>
      <c r="Z443" t="s">
        <v>81</v>
      </c>
      <c r="AA443" t="s">
        <v>81</v>
      </c>
      <c r="AB443" t="s">
        <v>114</v>
      </c>
      <c r="AC443"/>
      <c r="AD443" t="s">
        <v>605</v>
      </c>
      <c r="AE443"/>
      <c r="AF443"/>
      <c r="AG443" t="s">
        <v>604</v>
      </c>
      <c r="AH443" t="s">
        <v>606</v>
      </c>
      <c r="AI443"/>
      <c r="AJ443"/>
      <c r="AK443" t="s">
        <v>122</v>
      </c>
      <c r="AL443">
        <v>50</v>
      </c>
      <c r="AM443" t="str">
        <f t="shared" si="64"/>
        <v>Significant</v>
      </c>
      <c r="AN443" t="str">
        <f t="shared" si="65"/>
        <v>Low</v>
      </c>
      <c r="AO443"/>
      <c r="AP443"/>
      <c r="AQ443" t="s">
        <v>77</v>
      </c>
      <c r="AR443" s="5"/>
      <c r="AS443"/>
      <c r="AT443" t="s">
        <v>68</v>
      </c>
      <c r="AU443" t="s">
        <v>68</v>
      </c>
      <c r="AV443"/>
      <c r="AW443"/>
      <c r="AX443"/>
      <c r="AY443"/>
      <c r="AZ443"/>
      <c r="BA443"/>
      <c r="BB443"/>
      <c r="BC443"/>
      <c r="BD443"/>
      <c r="BE443"/>
      <c r="BF443"/>
      <c r="BG443"/>
      <c r="BH443"/>
      <c r="BI443"/>
      <c r="BJ443"/>
      <c r="BK443"/>
      <c r="BL443"/>
      <c r="BM443"/>
      <c r="BN443"/>
      <c r="BO443"/>
      <c r="BP443"/>
      <c r="BQ443"/>
      <c r="BR443"/>
      <c r="BS443"/>
      <c r="BT443"/>
      <c r="BU443"/>
      <c r="BV443"/>
      <c r="BW443"/>
      <c r="BX443"/>
      <c r="BY443"/>
      <c r="BZ443"/>
      <c r="CA443"/>
      <c r="CB443"/>
      <c r="CC443"/>
      <c r="CD443"/>
      <c r="CE443"/>
      <c r="CF443"/>
      <c r="CG443"/>
      <c r="CH443"/>
      <c r="CI443"/>
      <c r="CJ443"/>
      <c r="CK443"/>
      <c r="CL443"/>
      <c r="CM443"/>
      <c r="CN443"/>
      <c r="CO443"/>
      <c r="CP443"/>
    </row>
    <row r="444" spans="1:94" s="24" customFormat="1">
      <c r="A444" t="s">
        <v>602</v>
      </c>
      <c r="B444">
        <v>2003</v>
      </c>
      <c r="C444" t="s">
        <v>71</v>
      </c>
      <c r="D444" s="3" t="s">
        <v>72</v>
      </c>
      <c r="E444">
        <v>7440439</v>
      </c>
      <c r="F444" t="s">
        <v>117</v>
      </c>
      <c r="G444" t="s">
        <v>117</v>
      </c>
      <c r="H444" t="s">
        <v>153</v>
      </c>
      <c r="I444" t="s">
        <v>154</v>
      </c>
      <c r="J444" s="3" t="s">
        <v>119</v>
      </c>
      <c r="K444" t="s">
        <v>120</v>
      </c>
      <c r="L444" t="s">
        <v>155</v>
      </c>
      <c r="M444">
        <v>10</v>
      </c>
      <c r="N444"/>
      <c r="O444"/>
      <c r="P444" t="s">
        <v>77</v>
      </c>
      <c r="Q444"/>
      <c r="R444" t="s">
        <v>384</v>
      </c>
      <c r="S444" t="s">
        <v>604</v>
      </c>
      <c r="T444"/>
      <c r="U444"/>
      <c r="V444">
        <v>21</v>
      </c>
      <c r="W444">
        <v>21</v>
      </c>
      <c r="X444" t="s">
        <v>103</v>
      </c>
      <c r="Y444">
        <v>21</v>
      </c>
      <c r="Z444" t="s">
        <v>81</v>
      </c>
      <c r="AA444" t="s">
        <v>81</v>
      </c>
      <c r="AB444" t="s">
        <v>114</v>
      </c>
      <c r="AC444"/>
      <c r="AD444" t="s">
        <v>605</v>
      </c>
      <c r="AE444"/>
      <c r="AF444"/>
      <c r="AG444" t="s">
        <v>604</v>
      </c>
      <c r="AH444" t="s">
        <v>606</v>
      </c>
      <c r="AI444"/>
      <c r="AJ444"/>
      <c r="AK444" t="s">
        <v>122</v>
      </c>
      <c r="AL444">
        <v>50</v>
      </c>
      <c r="AM444" t="str">
        <f t="shared" si="64"/>
        <v>Significant</v>
      </c>
      <c r="AN444" t="str">
        <f t="shared" si="65"/>
        <v>Low</v>
      </c>
      <c r="AO444"/>
      <c r="AP444"/>
      <c r="AQ444" t="s">
        <v>77</v>
      </c>
      <c r="AR444" s="5"/>
      <c r="AS444"/>
      <c r="AT444" t="s">
        <v>68</v>
      </c>
      <c r="AU444" t="s">
        <v>68</v>
      </c>
      <c r="AV444"/>
      <c r="AW444"/>
      <c r="AX444"/>
      <c r="AY444"/>
      <c r="AZ444"/>
      <c r="BA444"/>
      <c r="BB444"/>
      <c r="BC444"/>
      <c r="BD444"/>
      <c r="BE444"/>
      <c r="BF444"/>
      <c r="BG444"/>
      <c r="BH444"/>
      <c r="BI444"/>
      <c r="BJ444"/>
      <c r="BK444"/>
      <c r="BL444"/>
      <c r="BM444"/>
      <c r="BN444"/>
      <c r="BO444"/>
      <c r="BP444"/>
      <c r="BQ444"/>
      <c r="BR444"/>
      <c r="BS444"/>
      <c r="BT444"/>
      <c r="BU444"/>
      <c r="BV444"/>
      <c r="BW444"/>
      <c r="BX444"/>
      <c r="BY444"/>
      <c r="BZ444"/>
      <c r="CA444"/>
      <c r="CB444"/>
      <c r="CC444"/>
      <c r="CD444"/>
      <c r="CE444"/>
      <c r="CF444"/>
      <c r="CG444"/>
      <c r="CH444"/>
      <c r="CI444"/>
      <c r="CJ444"/>
      <c r="CK444"/>
      <c r="CL444"/>
      <c r="CM444"/>
      <c r="CN444"/>
      <c r="CO444"/>
      <c r="CP444"/>
    </row>
    <row r="445" spans="1:94" s="24" customFormat="1">
      <c r="A445" t="s">
        <v>602</v>
      </c>
      <c r="B445">
        <v>2003</v>
      </c>
      <c r="C445" t="s">
        <v>71</v>
      </c>
      <c r="D445" s="3" t="s">
        <v>72</v>
      </c>
      <c r="E445">
        <v>7440439</v>
      </c>
      <c r="F445" t="s">
        <v>117</v>
      </c>
      <c r="G445" t="s">
        <v>117</v>
      </c>
      <c r="H445" t="s">
        <v>153</v>
      </c>
      <c r="I445" t="s">
        <v>154</v>
      </c>
      <c r="J445" s="3" t="s">
        <v>119</v>
      </c>
      <c r="K445" t="s">
        <v>120</v>
      </c>
      <c r="L445" t="s">
        <v>155</v>
      </c>
      <c r="M445">
        <v>10</v>
      </c>
      <c r="N445"/>
      <c r="O445"/>
      <c r="P445" t="s">
        <v>77</v>
      </c>
      <c r="Q445"/>
      <c r="R445" t="s">
        <v>384</v>
      </c>
      <c r="S445" t="s">
        <v>604</v>
      </c>
      <c r="T445"/>
      <c r="U445"/>
      <c r="V445">
        <v>21</v>
      </c>
      <c r="W445">
        <v>7</v>
      </c>
      <c r="X445" t="s">
        <v>103</v>
      </c>
      <c r="Y445">
        <v>7</v>
      </c>
      <c r="Z445" t="s">
        <v>81</v>
      </c>
      <c r="AA445" t="s">
        <v>81</v>
      </c>
      <c r="AB445" t="s">
        <v>114</v>
      </c>
      <c r="AC445"/>
      <c r="AD445" t="s">
        <v>605</v>
      </c>
      <c r="AE445"/>
      <c r="AF445"/>
      <c r="AG445" t="s">
        <v>604</v>
      </c>
      <c r="AH445" t="s">
        <v>606</v>
      </c>
      <c r="AI445"/>
      <c r="AJ445"/>
      <c r="AK445" t="s">
        <v>122</v>
      </c>
      <c r="AL445">
        <v>50</v>
      </c>
      <c r="AM445" t="str">
        <f t="shared" si="64"/>
        <v>Significant</v>
      </c>
      <c r="AN445" t="str">
        <f t="shared" si="65"/>
        <v>Low</v>
      </c>
      <c r="AO445"/>
      <c r="AP445"/>
      <c r="AQ445" t="s">
        <v>77</v>
      </c>
      <c r="AR445" s="5"/>
      <c r="AS445"/>
      <c r="AT445" t="s">
        <v>68</v>
      </c>
      <c r="AU445" t="s">
        <v>68</v>
      </c>
      <c r="AV445"/>
      <c r="AW445"/>
      <c r="AX445"/>
      <c r="AY445"/>
      <c r="AZ445"/>
      <c r="BA445"/>
      <c r="BB445"/>
      <c r="BC445"/>
      <c r="BD445"/>
      <c r="BE445"/>
      <c r="BF445"/>
      <c r="BG445"/>
      <c r="BH445"/>
      <c r="BI445"/>
      <c r="BJ445"/>
      <c r="BK445"/>
      <c r="BL445"/>
      <c r="BM445"/>
      <c r="BN445"/>
      <c r="BO445"/>
      <c r="BP445"/>
      <c r="BQ445"/>
      <c r="BR445"/>
      <c r="BS445"/>
      <c r="BT445"/>
      <c r="BU445"/>
      <c r="BV445"/>
      <c r="BW445"/>
      <c r="BX445"/>
      <c r="BY445"/>
      <c r="BZ445"/>
      <c r="CA445"/>
      <c r="CB445"/>
      <c r="CC445"/>
      <c r="CD445"/>
      <c r="CE445"/>
      <c r="CF445"/>
      <c r="CG445"/>
      <c r="CH445"/>
      <c r="CI445"/>
      <c r="CJ445"/>
      <c r="CK445"/>
      <c r="CL445"/>
      <c r="CM445"/>
      <c r="CN445"/>
      <c r="CO445"/>
      <c r="CP445"/>
    </row>
    <row r="446" spans="1:94" s="24" customFormat="1">
      <c r="A446" t="s">
        <v>602</v>
      </c>
      <c r="B446">
        <v>2003</v>
      </c>
      <c r="C446" t="s">
        <v>71</v>
      </c>
      <c r="D446" s="3" t="s">
        <v>72</v>
      </c>
      <c r="E446">
        <v>7440439</v>
      </c>
      <c r="F446" t="s">
        <v>117</v>
      </c>
      <c r="G446" t="s">
        <v>117</v>
      </c>
      <c r="H446" t="s">
        <v>153</v>
      </c>
      <c r="I446" t="s">
        <v>154</v>
      </c>
      <c r="J446" s="3" t="s">
        <v>119</v>
      </c>
      <c r="K446" t="s">
        <v>120</v>
      </c>
      <c r="L446" t="s">
        <v>155</v>
      </c>
      <c r="M446">
        <v>10</v>
      </c>
      <c r="N446"/>
      <c r="O446"/>
      <c r="P446" t="s">
        <v>77</v>
      </c>
      <c r="Q446"/>
      <c r="R446" t="s">
        <v>384</v>
      </c>
      <c r="S446" t="s">
        <v>604</v>
      </c>
      <c r="T446"/>
      <c r="U446"/>
      <c r="V446">
        <v>21</v>
      </c>
      <c r="W446">
        <v>4</v>
      </c>
      <c r="X446" t="s">
        <v>103</v>
      </c>
      <c r="Y446">
        <v>4</v>
      </c>
      <c r="Z446" t="s">
        <v>81</v>
      </c>
      <c r="AA446" t="s">
        <v>81</v>
      </c>
      <c r="AB446" t="s">
        <v>114</v>
      </c>
      <c r="AC446"/>
      <c r="AD446" t="s">
        <v>608</v>
      </c>
      <c r="AE446"/>
      <c r="AF446"/>
      <c r="AG446" t="s">
        <v>604</v>
      </c>
      <c r="AH446" t="s">
        <v>609</v>
      </c>
      <c r="AI446"/>
      <c r="AJ446"/>
      <c r="AK446" t="s">
        <v>122</v>
      </c>
      <c r="AL446">
        <v>50</v>
      </c>
      <c r="AM446" t="str">
        <f t="shared" si="64"/>
        <v>Significant</v>
      </c>
      <c r="AN446" t="str">
        <f t="shared" si="65"/>
        <v>Low</v>
      </c>
      <c r="AO446"/>
      <c r="AP446"/>
      <c r="AQ446" t="s">
        <v>77</v>
      </c>
      <c r="AR446" s="5"/>
      <c r="AS446"/>
      <c r="AT446" t="s">
        <v>68</v>
      </c>
      <c r="AU446" t="s">
        <v>68</v>
      </c>
      <c r="AV446"/>
      <c r="AW446"/>
      <c r="AX446"/>
      <c r="AY446"/>
      <c r="AZ446"/>
      <c r="BA446"/>
      <c r="BB446"/>
      <c r="BC446"/>
      <c r="BD446"/>
      <c r="BE446"/>
      <c r="BF446"/>
      <c r="BG446"/>
      <c r="BH446"/>
      <c r="BI446"/>
      <c r="BJ446"/>
      <c r="BK446"/>
      <c r="BL446"/>
      <c r="BM446"/>
      <c r="BN446"/>
      <c r="BO446"/>
      <c r="BP446"/>
      <c r="BQ446"/>
      <c r="BR446"/>
      <c r="BS446"/>
      <c r="BT446"/>
      <c r="BU446"/>
      <c r="BV446"/>
      <c r="BW446"/>
      <c r="BX446"/>
      <c r="BY446"/>
      <c r="BZ446"/>
      <c r="CA446"/>
      <c r="CB446"/>
      <c r="CC446"/>
      <c r="CD446"/>
      <c r="CE446"/>
      <c r="CF446"/>
      <c r="CG446"/>
      <c r="CH446"/>
      <c r="CI446"/>
      <c r="CJ446"/>
      <c r="CK446"/>
      <c r="CL446"/>
      <c r="CM446"/>
      <c r="CN446"/>
      <c r="CO446"/>
      <c r="CP446"/>
    </row>
    <row r="447" spans="1:94" s="24" customFormat="1">
      <c r="A447" t="s">
        <v>602</v>
      </c>
      <c r="B447">
        <v>2003</v>
      </c>
      <c r="C447" t="s">
        <v>71</v>
      </c>
      <c r="D447" s="3" t="s">
        <v>72</v>
      </c>
      <c r="E447">
        <v>7440439</v>
      </c>
      <c r="F447" t="s">
        <v>117</v>
      </c>
      <c r="G447" t="s">
        <v>117</v>
      </c>
      <c r="H447" t="s">
        <v>153</v>
      </c>
      <c r="I447" t="s">
        <v>154</v>
      </c>
      <c r="J447" s="3" t="s">
        <v>119</v>
      </c>
      <c r="K447" t="s">
        <v>120</v>
      </c>
      <c r="L447" t="s">
        <v>155</v>
      </c>
      <c r="M447">
        <v>10</v>
      </c>
      <c r="N447"/>
      <c r="O447"/>
      <c r="P447" t="s">
        <v>77</v>
      </c>
      <c r="Q447"/>
      <c r="R447" t="s">
        <v>384</v>
      </c>
      <c r="S447" t="s">
        <v>604</v>
      </c>
      <c r="T447"/>
      <c r="U447"/>
      <c r="V447">
        <v>21</v>
      </c>
      <c r="W447">
        <v>4</v>
      </c>
      <c r="X447" t="s">
        <v>103</v>
      </c>
      <c r="Y447">
        <v>4</v>
      </c>
      <c r="Z447" t="s">
        <v>81</v>
      </c>
      <c r="AA447" t="s">
        <v>81</v>
      </c>
      <c r="AB447" t="s">
        <v>114</v>
      </c>
      <c r="AC447"/>
      <c r="AD447" t="s">
        <v>605</v>
      </c>
      <c r="AE447"/>
      <c r="AF447"/>
      <c r="AG447" t="s">
        <v>604</v>
      </c>
      <c r="AH447" t="s">
        <v>606</v>
      </c>
      <c r="AI447"/>
      <c r="AJ447"/>
      <c r="AK447" t="s">
        <v>122</v>
      </c>
      <c r="AL447">
        <v>50</v>
      </c>
      <c r="AM447" t="str">
        <f t="shared" si="64"/>
        <v>Significant</v>
      </c>
      <c r="AN447" t="str">
        <f t="shared" si="65"/>
        <v>Low</v>
      </c>
      <c r="AO447"/>
      <c r="AP447"/>
      <c r="AQ447" t="s">
        <v>77</v>
      </c>
      <c r="AR447" s="5"/>
      <c r="AS447"/>
      <c r="AT447" t="s">
        <v>68</v>
      </c>
      <c r="AU447" t="s">
        <v>68</v>
      </c>
      <c r="AV447"/>
      <c r="AW447"/>
      <c r="AX447"/>
      <c r="AY447"/>
      <c r="AZ447"/>
      <c r="BA447"/>
      <c r="BB447"/>
      <c r="BC447"/>
      <c r="BD447"/>
      <c r="BE447"/>
      <c r="BF447"/>
      <c r="BG447"/>
      <c r="BH447"/>
      <c r="BI447"/>
      <c r="BJ447"/>
      <c r="BK447"/>
      <c r="BL447"/>
      <c r="BM447"/>
      <c r="BN447"/>
      <c r="BO447"/>
      <c r="BP447"/>
      <c r="BQ447"/>
      <c r="BR447"/>
      <c r="BS447"/>
      <c r="BT447"/>
      <c r="BU447"/>
      <c r="BV447"/>
      <c r="BW447"/>
      <c r="BX447"/>
      <c r="BY447"/>
      <c r="BZ447"/>
      <c r="CA447"/>
      <c r="CB447"/>
      <c r="CC447"/>
      <c r="CD447"/>
      <c r="CE447"/>
      <c r="CF447"/>
      <c r="CG447"/>
      <c r="CH447"/>
      <c r="CI447"/>
      <c r="CJ447"/>
      <c r="CK447"/>
      <c r="CL447"/>
      <c r="CM447"/>
      <c r="CN447"/>
      <c r="CO447"/>
      <c r="CP447"/>
    </row>
    <row r="448" spans="1:94" s="24" customFormat="1">
      <c r="A448" t="s">
        <v>602</v>
      </c>
      <c r="B448">
        <v>2003</v>
      </c>
      <c r="C448" t="s">
        <v>71</v>
      </c>
      <c r="D448" s="3" t="s">
        <v>72</v>
      </c>
      <c r="E448">
        <v>7440508</v>
      </c>
      <c r="F448" t="s">
        <v>73</v>
      </c>
      <c r="G448" t="s">
        <v>73</v>
      </c>
      <c r="H448" t="s">
        <v>153</v>
      </c>
      <c r="I448" t="s">
        <v>154</v>
      </c>
      <c r="J448" s="3" t="s">
        <v>119</v>
      </c>
      <c r="K448" t="s">
        <v>120</v>
      </c>
      <c r="L448" t="s">
        <v>155</v>
      </c>
      <c r="M448">
        <v>10</v>
      </c>
      <c r="N448"/>
      <c r="O448"/>
      <c r="P448" t="s">
        <v>77</v>
      </c>
      <c r="Q448"/>
      <c r="R448" t="s">
        <v>610</v>
      </c>
      <c r="S448" t="s">
        <v>604</v>
      </c>
      <c r="T448"/>
      <c r="U448"/>
      <c r="V448">
        <v>21</v>
      </c>
      <c r="W448">
        <v>14</v>
      </c>
      <c r="X448" t="s">
        <v>103</v>
      </c>
      <c r="Y448">
        <v>14</v>
      </c>
      <c r="Z448" t="s">
        <v>81</v>
      </c>
      <c r="AA448" t="s">
        <v>81</v>
      </c>
      <c r="AB448" t="s">
        <v>114</v>
      </c>
      <c r="AC448"/>
      <c r="AD448" t="s">
        <v>611</v>
      </c>
      <c r="AE448"/>
      <c r="AF448"/>
      <c r="AG448" t="s">
        <v>604</v>
      </c>
      <c r="AH448" t="s">
        <v>612</v>
      </c>
      <c r="AI448"/>
      <c r="AJ448"/>
      <c r="AK448" t="s">
        <v>122</v>
      </c>
      <c r="AL448">
        <v>50</v>
      </c>
      <c r="AM448" t="str">
        <f t="shared" si="64"/>
        <v>Significant</v>
      </c>
      <c r="AN448" t="str">
        <f t="shared" si="65"/>
        <v>Low</v>
      </c>
      <c r="AO448" t="str">
        <f>AM448</f>
        <v>Significant</v>
      </c>
      <c r="AP448" t="str">
        <f>AN448</f>
        <v>Low</v>
      </c>
      <c r="AQ448" t="s">
        <v>77</v>
      </c>
      <c r="AR448" s="5"/>
      <c r="AS448"/>
      <c r="AT448" t="s">
        <v>68</v>
      </c>
      <c r="AU448" t="s">
        <v>68</v>
      </c>
      <c r="AV448"/>
      <c r="AW448"/>
      <c r="AX448"/>
      <c r="AY448"/>
      <c r="AZ448"/>
      <c r="BA448"/>
      <c r="BB448"/>
      <c r="BC448"/>
      <c r="BD448"/>
      <c r="BE448"/>
      <c r="BF448"/>
      <c r="BG448"/>
      <c r="BH448"/>
      <c r="BI448"/>
      <c r="BJ448"/>
      <c r="BK448"/>
      <c r="BL448"/>
      <c r="BM448"/>
      <c r="BN448"/>
      <c r="BO448"/>
      <c r="BP448"/>
      <c r="BQ448"/>
      <c r="BR448"/>
      <c r="BS448"/>
      <c r="BT448"/>
      <c r="BU448"/>
      <c r="BV448"/>
      <c r="BW448"/>
      <c r="BX448"/>
      <c r="BY448"/>
      <c r="BZ448"/>
      <c r="CA448"/>
      <c r="CB448"/>
      <c r="CC448"/>
      <c r="CD448"/>
      <c r="CE448"/>
      <c r="CF448"/>
      <c r="CG448"/>
      <c r="CH448"/>
      <c r="CI448"/>
      <c r="CJ448"/>
      <c r="CK448"/>
      <c r="CL448"/>
      <c r="CM448"/>
      <c r="CN448"/>
      <c r="CO448"/>
      <c r="CP448"/>
    </row>
    <row r="449" spans="1:94" s="24" customFormat="1">
      <c r="A449" t="s">
        <v>602</v>
      </c>
      <c r="B449">
        <v>2003</v>
      </c>
      <c r="C449" t="s">
        <v>71</v>
      </c>
      <c r="D449" s="3" t="s">
        <v>72</v>
      </c>
      <c r="E449">
        <v>7440508</v>
      </c>
      <c r="F449" t="s">
        <v>73</v>
      </c>
      <c r="G449" t="s">
        <v>73</v>
      </c>
      <c r="H449" t="s">
        <v>153</v>
      </c>
      <c r="I449" t="s">
        <v>154</v>
      </c>
      <c r="J449" s="3" t="s">
        <v>119</v>
      </c>
      <c r="K449" t="s">
        <v>120</v>
      </c>
      <c r="L449" t="s">
        <v>155</v>
      </c>
      <c r="M449">
        <v>10</v>
      </c>
      <c r="N449"/>
      <c r="O449"/>
      <c r="P449" t="s">
        <v>77</v>
      </c>
      <c r="Q449"/>
      <c r="R449" t="s">
        <v>613</v>
      </c>
      <c r="S449" t="s">
        <v>604</v>
      </c>
      <c r="T449"/>
      <c r="U449"/>
      <c r="V449">
        <v>21</v>
      </c>
      <c r="W449">
        <v>4</v>
      </c>
      <c r="X449" t="s">
        <v>103</v>
      </c>
      <c r="Y449">
        <v>4</v>
      </c>
      <c r="Z449" t="s">
        <v>81</v>
      </c>
      <c r="AA449" t="s">
        <v>81</v>
      </c>
      <c r="AB449" t="s">
        <v>114</v>
      </c>
      <c r="AC449"/>
      <c r="AD449" t="s">
        <v>614</v>
      </c>
      <c r="AE449"/>
      <c r="AF449"/>
      <c r="AG449" t="s">
        <v>604</v>
      </c>
      <c r="AH449" t="s">
        <v>615</v>
      </c>
      <c r="AI449"/>
      <c r="AJ449"/>
      <c r="AK449" t="s">
        <v>122</v>
      </c>
      <c r="AL449">
        <v>50</v>
      </c>
      <c r="AM449" t="str">
        <f t="shared" si="64"/>
        <v>Significant</v>
      </c>
      <c r="AN449" t="str">
        <f t="shared" si="65"/>
        <v>Low</v>
      </c>
      <c r="AO449"/>
      <c r="AP449"/>
      <c r="AQ449" t="s">
        <v>77</v>
      </c>
      <c r="AR449" s="5"/>
      <c r="AS449"/>
      <c r="AT449" t="s">
        <v>68</v>
      </c>
      <c r="AU449" t="s">
        <v>68</v>
      </c>
      <c r="AV449"/>
      <c r="AW449"/>
      <c r="AX449"/>
      <c r="AY449"/>
      <c r="AZ449"/>
      <c r="BA449"/>
      <c r="BB449"/>
      <c r="BC449"/>
      <c r="BD449"/>
      <c r="BE449"/>
      <c r="BF449"/>
      <c r="BG449"/>
      <c r="BH449"/>
      <c r="BI449"/>
      <c r="BJ449"/>
      <c r="BK449"/>
      <c r="BL449"/>
      <c r="BM449"/>
      <c r="BN449"/>
      <c r="BO449"/>
      <c r="BP449"/>
      <c r="BQ449"/>
      <c r="BR449"/>
      <c r="BS449"/>
      <c r="BT449"/>
      <c r="BU449"/>
      <c r="BV449"/>
      <c r="BW449"/>
      <c r="BX449"/>
      <c r="BY449"/>
      <c r="BZ449"/>
      <c r="CA449"/>
      <c r="CB449"/>
      <c r="CC449"/>
      <c r="CD449"/>
      <c r="CE449"/>
      <c r="CF449"/>
      <c r="CG449"/>
      <c r="CH449"/>
      <c r="CI449"/>
      <c r="CJ449"/>
      <c r="CK449"/>
      <c r="CL449"/>
      <c r="CM449"/>
      <c r="CN449"/>
      <c r="CO449"/>
      <c r="CP449"/>
    </row>
    <row r="450" spans="1:94" s="24" customFormat="1">
      <c r="A450" t="s">
        <v>602</v>
      </c>
      <c r="B450">
        <v>2003</v>
      </c>
      <c r="C450" t="s">
        <v>71</v>
      </c>
      <c r="D450" s="3" t="s">
        <v>72</v>
      </c>
      <c r="E450">
        <v>7440508</v>
      </c>
      <c r="F450" t="s">
        <v>73</v>
      </c>
      <c r="G450" t="s">
        <v>73</v>
      </c>
      <c r="H450" t="s">
        <v>153</v>
      </c>
      <c r="I450" t="s">
        <v>154</v>
      </c>
      <c r="J450" s="3" t="s">
        <v>119</v>
      </c>
      <c r="K450" t="s">
        <v>120</v>
      </c>
      <c r="L450" t="s">
        <v>155</v>
      </c>
      <c r="M450">
        <v>10</v>
      </c>
      <c r="N450"/>
      <c r="O450"/>
      <c r="P450" t="s">
        <v>77</v>
      </c>
      <c r="Q450"/>
      <c r="R450" t="s">
        <v>616</v>
      </c>
      <c r="S450" t="s">
        <v>604</v>
      </c>
      <c r="T450"/>
      <c r="U450"/>
      <c r="V450">
        <v>21</v>
      </c>
      <c r="W450">
        <v>14</v>
      </c>
      <c r="X450" t="s">
        <v>103</v>
      </c>
      <c r="Y450">
        <v>14</v>
      </c>
      <c r="Z450" t="s">
        <v>81</v>
      </c>
      <c r="AA450" t="s">
        <v>81</v>
      </c>
      <c r="AB450" t="s">
        <v>114</v>
      </c>
      <c r="AC450"/>
      <c r="AD450" t="s">
        <v>611</v>
      </c>
      <c r="AE450"/>
      <c r="AF450"/>
      <c r="AG450" t="s">
        <v>604</v>
      </c>
      <c r="AH450" t="s">
        <v>612</v>
      </c>
      <c r="AI450"/>
      <c r="AJ450"/>
      <c r="AK450" t="s">
        <v>122</v>
      </c>
      <c r="AL450">
        <v>50</v>
      </c>
      <c r="AM450" t="str">
        <f t="shared" si="64"/>
        <v>Significant</v>
      </c>
      <c r="AN450" t="str">
        <f t="shared" si="65"/>
        <v>Low</v>
      </c>
      <c r="AO450"/>
      <c r="AP450"/>
      <c r="AQ450" t="s">
        <v>77</v>
      </c>
      <c r="AR450" s="5"/>
      <c r="AS450"/>
      <c r="AT450" t="s">
        <v>68</v>
      </c>
      <c r="AU450" t="s">
        <v>68</v>
      </c>
      <c r="AV450"/>
      <c r="AW450"/>
      <c r="AX450"/>
      <c r="AY450"/>
      <c r="AZ450"/>
      <c r="BA450"/>
      <c r="BB450"/>
      <c r="BC450"/>
      <c r="BD450"/>
      <c r="BE450"/>
      <c r="BF450"/>
      <c r="BG450"/>
      <c r="BH450"/>
      <c r="BI450"/>
      <c r="BJ450"/>
      <c r="BK450"/>
      <c r="BL450"/>
      <c r="BM450"/>
      <c r="BN450"/>
      <c r="BO450"/>
      <c r="BP450"/>
      <c r="BQ450"/>
      <c r="BR450"/>
      <c r="BS450"/>
      <c r="BT450"/>
      <c r="BU450"/>
      <c r="BV450"/>
      <c r="BW450"/>
      <c r="BX450"/>
      <c r="BY450"/>
      <c r="BZ450"/>
      <c r="CA450"/>
      <c r="CB450"/>
      <c r="CC450"/>
      <c r="CD450"/>
      <c r="CE450"/>
      <c r="CF450"/>
      <c r="CG450"/>
      <c r="CH450"/>
      <c r="CI450"/>
      <c r="CJ450"/>
      <c r="CK450"/>
      <c r="CL450"/>
      <c r="CM450"/>
      <c r="CN450"/>
      <c r="CO450"/>
      <c r="CP450"/>
    </row>
    <row r="451" spans="1:94" s="24" customFormat="1">
      <c r="A451" t="s">
        <v>602</v>
      </c>
      <c r="B451">
        <v>2003</v>
      </c>
      <c r="C451" t="s">
        <v>71</v>
      </c>
      <c r="D451" s="3" t="s">
        <v>72</v>
      </c>
      <c r="E451">
        <v>7440508</v>
      </c>
      <c r="F451" t="s">
        <v>73</v>
      </c>
      <c r="G451" t="s">
        <v>73</v>
      </c>
      <c r="H451" t="s">
        <v>153</v>
      </c>
      <c r="I451" t="s">
        <v>154</v>
      </c>
      <c r="J451" s="3" t="s">
        <v>119</v>
      </c>
      <c r="K451" t="s">
        <v>120</v>
      </c>
      <c r="L451" t="s">
        <v>155</v>
      </c>
      <c r="M451">
        <v>10</v>
      </c>
      <c r="N451"/>
      <c r="O451"/>
      <c r="P451" t="s">
        <v>77</v>
      </c>
      <c r="Q451"/>
      <c r="R451" t="s">
        <v>617</v>
      </c>
      <c r="S451" t="s">
        <v>604</v>
      </c>
      <c r="T451"/>
      <c r="U451"/>
      <c r="V451">
        <v>21</v>
      </c>
      <c r="W451">
        <v>7</v>
      </c>
      <c r="X451" t="s">
        <v>103</v>
      </c>
      <c r="Y451">
        <v>7</v>
      </c>
      <c r="Z451" t="s">
        <v>81</v>
      </c>
      <c r="AA451" t="s">
        <v>81</v>
      </c>
      <c r="AB451" t="s">
        <v>114</v>
      </c>
      <c r="AC451"/>
      <c r="AD451" t="s">
        <v>614</v>
      </c>
      <c r="AE451"/>
      <c r="AF451"/>
      <c r="AG451" t="s">
        <v>604</v>
      </c>
      <c r="AH451" t="s">
        <v>615</v>
      </c>
      <c r="AI451"/>
      <c r="AJ451"/>
      <c r="AK451" t="s">
        <v>122</v>
      </c>
      <c r="AL451">
        <v>50</v>
      </c>
      <c r="AM451" t="str">
        <f t="shared" si="64"/>
        <v>Significant</v>
      </c>
      <c r="AN451" t="str">
        <f t="shared" si="65"/>
        <v>Low</v>
      </c>
      <c r="AO451"/>
      <c r="AP451"/>
      <c r="AQ451" t="s">
        <v>77</v>
      </c>
      <c r="AR451" s="5"/>
      <c r="AS451"/>
      <c r="AT451" t="s">
        <v>68</v>
      </c>
      <c r="AU451" t="s">
        <v>68</v>
      </c>
      <c r="AV451"/>
      <c r="AW451"/>
      <c r="AX451"/>
      <c r="AY451"/>
      <c r="AZ451"/>
      <c r="BA451"/>
      <c r="BB451"/>
      <c r="BC451"/>
      <c r="BD451"/>
      <c r="BE451"/>
      <c r="BF451"/>
      <c r="BG451"/>
      <c r="BH451"/>
      <c r="BI451"/>
      <c r="BJ451"/>
      <c r="BK451"/>
      <c r="BL451"/>
      <c r="BM451"/>
      <c r="BN451"/>
      <c r="BO451"/>
      <c r="BP451"/>
      <c r="BQ451"/>
      <c r="BR451"/>
      <c r="BS451"/>
      <c r="BT451"/>
      <c r="BU451"/>
      <c r="BV451"/>
      <c r="BW451"/>
      <c r="BX451"/>
      <c r="BY451"/>
      <c r="BZ451"/>
      <c r="CA451"/>
      <c r="CB451"/>
      <c r="CC451"/>
      <c r="CD451"/>
      <c r="CE451"/>
      <c r="CF451"/>
      <c r="CG451"/>
      <c r="CH451"/>
      <c r="CI451"/>
      <c r="CJ451"/>
      <c r="CK451"/>
      <c r="CL451"/>
      <c r="CM451"/>
      <c r="CN451"/>
      <c r="CO451"/>
      <c r="CP451"/>
    </row>
    <row r="452" spans="1:94" s="24" customFormat="1">
      <c r="A452" t="s">
        <v>602</v>
      </c>
      <c r="B452">
        <v>2003</v>
      </c>
      <c r="C452" t="s">
        <v>71</v>
      </c>
      <c r="D452" s="3" t="s">
        <v>72</v>
      </c>
      <c r="E452">
        <v>7440508</v>
      </c>
      <c r="F452" t="s">
        <v>73</v>
      </c>
      <c r="G452" t="s">
        <v>73</v>
      </c>
      <c r="H452" t="s">
        <v>153</v>
      </c>
      <c r="I452" t="s">
        <v>154</v>
      </c>
      <c r="J452" s="3" t="s">
        <v>119</v>
      </c>
      <c r="K452" t="s">
        <v>120</v>
      </c>
      <c r="L452" t="s">
        <v>55</v>
      </c>
      <c r="M452">
        <v>10</v>
      </c>
      <c r="N452"/>
      <c r="O452"/>
      <c r="P452" t="s">
        <v>77</v>
      </c>
      <c r="Q452"/>
      <c r="R452" t="s">
        <v>618</v>
      </c>
      <c r="S452" t="s">
        <v>604</v>
      </c>
      <c r="T452"/>
      <c r="U452"/>
      <c r="V452">
        <v>21</v>
      </c>
      <c r="W452">
        <v>21</v>
      </c>
      <c r="X452" t="s">
        <v>103</v>
      </c>
      <c r="Y452">
        <v>21</v>
      </c>
      <c r="Z452" t="s">
        <v>81</v>
      </c>
      <c r="AA452" t="s">
        <v>81</v>
      </c>
      <c r="AB452" t="s">
        <v>619</v>
      </c>
      <c r="AC452"/>
      <c r="AD452">
        <v>7.5</v>
      </c>
      <c r="AE452"/>
      <c r="AF452"/>
      <c r="AG452" t="s">
        <v>604</v>
      </c>
      <c r="AH452">
        <v>476.59499999999997</v>
      </c>
      <c r="AI452"/>
      <c r="AJ452"/>
      <c r="AK452" t="s">
        <v>122</v>
      </c>
      <c r="AL452">
        <v>50</v>
      </c>
      <c r="AM452" t="str">
        <f t="shared" si="64"/>
        <v>Significant</v>
      </c>
      <c r="AN452" t="str">
        <f t="shared" si="65"/>
        <v>Low</v>
      </c>
      <c r="AO452"/>
      <c r="AP452"/>
      <c r="AQ452" t="s">
        <v>77</v>
      </c>
      <c r="AR452" s="5"/>
      <c r="AS452"/>
      <c r="AT452" t="s">
        <v>68</v>
      </c>
      <c r="AU452" t="s">
        <v>68</v>
      </c>
      <c r="AV452"/>
      <c r="AW452"/>
      <c r="AX452"/>
      <c r="AY452"/>
      <c r="AZ452"/>
      <c r="BA452"/>
      <c r="BB452"/>
      <c r="BC452"/>
      <c r="BD452"/>
      <c r="BE452"/>
      <c r="BF452"/>
      <c r="BG452"/>
      <c r="BH452"/>
      <c r="BI452"/>
      <c r="BJ452"/>
      <c r="BK452"/>
      <c r="BL452"/>
      <c r="BM452"/>
      <c r="BN452"/>
      <c r="BO452"/>
      <c r="BP452"/>
      <c r="BQ452"/>
      <c r="BR452"/>
      <c r="BS452"/>
      <c r="BT452"/>
      <c r="BU452"/>
      <c r="BV452"/>
      <c r="BW452"/>
      <c r="BX452"/>
      <c r="BY452"/>
      <c r="BZ452"/>
      <c r="CA452"/>
      <c r="CB452"/>
      <c r="CC452"/>
      <c r="CD452"/>
      <c r="CE452"/>
      <c r="CF452"/>
      <c r="CG452"/>
      <c r="CH452"/>
      <c r="CI452"/>
      <c r="CJ452"/>
      <c r="CK452"/>
      <c r="CL452"/>
      <c r="CM452"/>
      <c r="CN452"/>
      <c r="CO452"/>
      <c r="CP452"/>
    </row>
    <row r="453" spans="1:94" s="24" customFormat="1">
      <c r="A453" t="s">
        <v>602</v>
      </c>
      <c r="B453">
        <v>2003</v>
      </c>
      <c r="C453" t="s">
        <v>71</v>
      </c>
      <c r="D453" s="3" t="s">
        <v>72</v>
      </c>
      <c r="E453">
        <v>7440508</v>
      </c>
      <c r="F453" t="s">
        <v>73</v>
      </c>
      <c r="G453" t="s">
        <v>73</v>
      </c>
      <c r="H453" t="s">
        <v>153</v>
      </c>
      <c r="I453" t="s">
        <v>154</v>
      </c>
      <c r="J453" s="3" t="s">
        <v>119</v>
      </c>
      <c r="K453" t="s">
        <v>120</v>
      </c>
      <c r="L453" t="s">
        <v>55</v>
      </c>
      <c r="M453">
        <v>10</v>
      </c>
      <c r="N453"/>
      <c r="O453"/>
      <c r="P453" t="s">
        <v>77</v>
      </c>
      <c r="Q453"/>
      <c r="R453" t="s">
        <v>620</v>
      </c>
      <c r="S453" t="s">
        <v>604</v>
      </c>
      <c r="T453"/>
      <c r="U453"/>
      <c r="V453">
        <v>21</v>
      </c>
      <c r="W453">
        <v>21</v>
      </c>
      <c r="X453" t="s">
        <v>103</v>
      </c>
      <c r="Y453">
        <v>21</v>
      </c>
      <c r="Z453" t="s">
        <v>81</v>
      </c>
      <c r="AA453" t="s">
        <v>81</v>
      </c>
      <c r="AB453" t="s">
        <v>619</v>
      </c>
      <c r="AC453"/>
      <c r="AD453">
        <v>2.5</v>
      </c>
      <c r="AE453"/>
      <c r="AF453"/>
      <c r="AG453" t="s">
        <v>604</v>
      </c>
      <c r="AH453">
        <v>158.86500000000001</v>
      </c>
      <c r="AI453"/>
      <c r="AJ453"/>
      <c r="AK453" t="s">
        <v>122</v>
      </c>
      <c r="AL453">
        <v>50</v>
      </c>
      <c r="AM453" t="str">
        <f t="shared" si="64"/>
        <v>Significant</v>
      </c>
      <c r="AN453" t="str">
        <f t="shared" si="65"/>
        <v>Low</v>
      </c>
      <c r="AO453"/>
      <c r="AP453"/>
      <c r="AQ453" t="s">
        <v>77</v>
      </c>
      <c r="AR453" s="5"/>
      <c r="AS453"/>
      <c r="AT453" t="s">
        <v>68</v>
      </c>
      <c r="AU453" t="s">
        <v>68</v>
      </c>
      <c r="AV453"/>
      <c r="AW453"/>
      <c r="AX453"/>
      <c r="AY453"/>
      <c r="AZ453"/>
      <c r="BA453"/>
      <c r="BB453"/>
      <c r="BC453"/>
      <c r="BD453"/>
      <c r="BE453"/>
      <c r="BF453"/>
      <c r="BG453"/>
      <c r="BH453"/>
      <c r="BI453"/>
      <c r="BJ453"/>
      <c r="BK453"/>
      <c r="BL453"/>
      <c r="BM453"/>
      <c r="BN453"/>
      <c r="BO453"/>
      <c r="BP453"/>
      <c r="BQ453"/>
      <c r="BR453"/>
      <c r="BS453"/>
      <c r="BT453"/>
      <c r="BU453"/>
      <c r="BV453"/>
      <c r="BW453"/>
      <c r="BX453"/>
      <c r="BY453"/>
      <c r="BZ453"/>
      <c r="CA453"/>
      <c r="CB453"/>
      <c r="CC453"/>
      <c r="CD453"/>
      <c r="CE453"/>
      <c r="CF453"/>
      <c r="CG453"/>
      <c r="CH453"/>
      <c r="CI453"/>
      <c r="CJ453"/>
      <c r="CK453"/>
      <c r="CL453"/>
      <c r="CM453"/>
      <c r="CN453"/>
      <c r="CO453"/>
      <c r="CP453"/>
    </row>
    <row r="454" spans="1:94" s="24" customFormat="1">
      <c r="A454" t="s">
        <v>602</v>
      </c>
      <c r="B454">
        <v>2003</v>
      </c>
      <c r="C454" t="s">
        <v>71</v>
      </c>
      <c r="D454" s="3" t="s">
        <v>72</v>
      </c>
      <c r="E454">
        <v>7440508</v>
      </c>
      <c r="F454" t="s">
        <v>73</v>
      </c>
      <c r="G454" t="s">
        <v>73</v>
      </c>
      <c r="H454" t="s">
        <v>153</v>
      </c>
      <c r="I454" t="s">
        <v>154</v>
      </c>
      <c r="J454" s="3" t="s">
        <v>119</v>
      </c>
      <c r="K454" t="s">
        <v>120</v>
      </c>
      <c r="L454" t="s">
        <v>155</v>
      </c>
      <c r="M454">
        <v>10</v>
      </c>
      <c r="N454"/>
      <c r="O454"/>
      <c r="P454" t="s">
        <v>77</v>
      </c>
      <c r="Q454"/>
      <c r="R454" t="s">
        <v>621</v>
      </c>
      <c r="S454" t="s">
        <v>604</v>
      </c>
      <c r="T454"/>
      <c r="U454"/>
      <c r="V454">
        <v>21</v>
      </c>
      <c r="W454">
        <v>7</v>
      </c>
      <c r="X454" t="s">
        <v>103</v>
      </c>
      <c r="Y454">
        <v>7</v>
      </c>
      <c r="Z454" t="s">
        <v>81</v>
      </c>
      <c r="AA454" t="s">
        <v>81</v>
      </c>
      <c r="AB454" t="s">
        <v>84</v>
      </c>
      <c r="AC454"/>
      <c r="AD454">
        <v>10</v>
      </c>
      <c r="AE454"/>
      <c r="AF454"/>
      <c r="AG454" t="s">
        <v>604</v>
      </c>
      <c r="AH454">
        <v>635.46</v>
      </c>
      <c r="AI454"/>
      <c r="AJ454"/>
      <c r="AK454" t="s">
        <v>122</v>
      </c>
      <c r="AL454">
        <v>50</v>
      </c>
      <c r="AM454" t="str">
        <f t="shared" si="64"/>
        <v>Significant</v>
      </c>
      <c r="AN454" t="str">
        <f t="shared" si="65"/>
        <v>Low</v>
      </c>
      <c r="AO454"/>
      <c r="AP454"/>
      <c r="AQ454" t="s">
        <v>77</v>
      </c>
      <c r="AR454" s="5"/>
      <c r="AS454"/>
      <c r="AT454" t="s">
        <v>68</v>
      </c>
      <c r="AU454" t="s">
        <v>68</v>
      </c>
      <c r="AV454"/>
      <c r="AW454"/>
      <c r="AX454"/>
      <c r="AY454"/>
      <c r="AZ454"/>
      <c r="BA454"/>
      <c r="BB454"/>
      <c r="BC454"/>
      <c r="BD454"/>
      <c r="BE454"/>
      <c r="BF454"/>
      <c r="BG454"/>
      <c r="BH454"/>
      <c r="BI454"/>
      <c r="BJ454"/>
      <c r="BK454"/>
      <c r="BL454"/>
      <c r="BM454"/>
      <c r="BN454"/>
      <c r="BO454"/>
      <c r="BP454"/>
      <c r="BQ454"/>
      <c r="BR454"/>
      <c r="BS454"/>
      <c r="BT454"/>
      <c r="BU454"/>
      <c r="BV454"/>
      <c r="BW454"/>
      <c r="BX454"/>
      <c r="BY454"/>
      <c r="BZ454"/>
      <c r="CA454"/>
      <c r="CB454"/>
      <c r="CC454"/>
      <c r="CD454"/>
      <c r="CE454"/>
      <c r="CF454"/>
      <c r="CG454"/>
      <c r="CH454"/>
      <c r="CI454"/>
      <c r="CJ454"/>
      <c r="CK454"/>
      <c r="CL454"/>
      <c r="CM454"/>
      <c r="CN454"/>
      <c r="CO454"/>
      <c r="CP454"/>
    </row>
    <row r="455" spans="1:94" s="24" customFormat="1">
      <c r="A455" t="s">
        <v>602</v>
      </c>
      <c r="B455">
        <v>2003</v>
      </c>
      <c r="C455" t="s">
        <v>71</v>
      </c>
      <c r="D455" s="3" t="s">
        <v>72</v>
      </c>
      <c r="E455">
        <v>7440224</v>
      </c>
      <c r="F455" t="s">
        <v>244</v>
      </c>
      <c r="G455" t="s">
        <v>244</v>
      </c>
      <c r="H455" t="s">
        <v>153</v>
      </c>
      <c r="I455" t="s">
        <v>154</v>
      </c>
      <c r="J455" s="3" t="s">
        <v>119</v>
      </c>
      <c r="K455" t="s">
        <v>120</v>
      </c>
      <c r="L455" t="s">
        <v>155</v>
      </c>
      <c r="M455">
        <v>10</v>
      </c>
      <c r="N455"/>
      <c r="O455"/>
      <c r="P455" t="s">
        <v>77</v>
      </c>
      <c r="Q455"/>
      <c r="R455" t="s">
        <v>622</v>
      </c>
      <c r="S455" t="s">
        <v>604</v>
      </c>
      <c r="T455"/>
      <c r="U455"/>
      <c r="V455">
        <v>21</v>
      </c>
      <c r="W455">
        <v>4</v>
      </c>
      <c r="X455" t="s">
        <v>103</v>
      </c>
      <c r="Y455">
        <v>4</v>
      </c>
      <c r="Z455" t="s">
        <v>81</v>
      </c>
      <c r="AA455" t="s">
        <v>81</v>
      </c>
      <c r="AB455" t="s">
        <v>114</v>
      </c>
      <c r="AC455"/>
      <c r="AD455">
        <v>6</v>
      </c>
      <c r="AE455"/>
      <c r="AF455"/>
      <c r="AG455" t="s">
        <v>604</v>
      </c>
      <c r="AH455">
        <v>647.20920000000001</v>
      </c>
      <c r="AI455"/>
      <c r="AJ455"/>
      <c r="AK455" t="s">
        <v>122</v>
      </c>
      <c r="AL455">
        <v>50</v>
      </c>
      <c r="AM455" t="str">
        <f t="shared" si="64"/>
        <v>Significant</v>
      </c>
      <c r="AN455" t="str">
        <f t="shared" si="65"/>
        <v>Low</v>
      </c>
      <c r="AO455" t="str">
        <f>AM455</f>
        <v>Significant</v>
      </c>
      <c r="AP455" t="str">
        <f>AN455</f>
        <v>Low</v>
      </c>
      <c r="AQ455" t="s">
        <v>77</v>
      </c>
      <c r="AR455" s="5"/>
      <c r="AS455"/>
      <c r="AT455" t="s">
        <v>68</v>
      </c>
      <c r="AU455" t="s">
        <v>68</v>
      </c>
      <c r="AV455"/>
      <c r="AW455"/>
      <c r="AX455"/>
      <c r="AY455"/>
      <c r="AZ455"/>
      <c r="BA455"/>
      <c r="BB455"/>
      <c r="BC455"/>
      <c r="BD455"/>
      <c r="BE455"/>
      <c r="BF455"/>
      <c r="BG455"/>
      <c r="BH455"/>
      <c r="BI455"/>
      <c r="BJ455"/>
      <c r="BK455"/>
      <c r="BL455"/>
      <c r="BM455"/>
      <c r="BN455"/>
      <c r="BO455"/>
      <c r="BP455"/>
      <c r="BQ455"/>
      <c r="BR455"/>
      <c r="BS455"/>
      <c r="BT455"/>
      <c r="BU455"/>
      <c r="BV455"/>
      <c r="BW455"/>
      <c r="BX455"/>
      <c r="BY455"/>
      <c r="BZ455"/>
      <c r="CA455"/>
      <c r="CB455"/>
      <c r="CC455"/>
      <c r="CD455"/>
      <c r="CE455"/>
      <c r="CF455"/>
      <c r="CG455"/>
      <c r="CH455"/>
      <c r="CI455"/>
      <c r="CJ455"/>
      <c r="CK455"/>
      <c r="CL455"/>
      <c r="CM455"/>
      <c r="CN455"/>
      <c r="CO455"/>
      <c r="CP455"/>
    </row>
    <row r="456" spans="1:94" s="24" customFormat="1">
      <c r="A456" t="s">
        <v>602</v>
      </c>
      <c r="B456">
        <v>2003</v>
      </c>
      <c r="C456" t="s">
        <v>71</v>
      </c>
      <c r="D456" s="3" t="s">
        <v>72</v>
      </c>
      <c r="E456">
        <v>7440224</v>
      </c>
      <c r="F456" t="s">
        <v>244</v>
      </c>
      <c r="G456" t="s">
        <v>244</v>
      </c>
      <c r="H456" t="s">
        <v>153</v>
      </c>
      <c r="I456" t="s">
        <v>154</v>
      </c>
      <c r="J456" s="3" t="s">
        <v>119</v>
      </c>
      <c r="K456" t="s">
        <v>120</v>
      </c>
      <c r="L456" t="s">
        <v>155</v>
      </c>
      <c r="M456">
        <v>10</v>
      </c>
      <c r="N456"/>
      <c r="O456"/>
      <c r="P456" t="s">
        <v>77</v>
      </c>
      <c r="Q456"/>
      <c r="R456" t="s">
        <v>622</v>
      </c>
      <c r="S456" t="s">
        <v>604</v>
      </c>
      <c r="T456"/>
      <c r="U456"/>
      <c r="V456">
        <v>21</v>
      </c>
      <c r="W456">
        <v>14</v>
      </c>
      <c r="X456" t="s">
        <v>103</v>
      </c>
      <c r="Y456">
        <v>14</v>
      </c>
      <c r="Z456" t="s">
        <v>81</v>
      </c>
      <c r="AA456" t="s">
        <v>81</v>
      </c>
      <c r="AB456" t="s">
        <v>114</v>
      </c>
      <c r="AC456"/>
      <c r="AD456" t="s">
        <v>623</v>
      </c>
      <c r="AE456"/>
      <c r="AF456"/>
      <c r="AG456" t="s">
        <v>604</v>
      </c>
      <c r="AH456" t="s">
        <v>624</v>
      </c>
      <c r="AI456"/>
      <c r="AJ456"/>
      <c r="AK456" t="s">
        <v>122</v>
      </c>
      <c r="AL456">
        <v>50</v>
      </c>
      <c r="AM456" t="str">
        <f t="shared" si="64"/>
        <v>Significant</v>
      </c>
      <c r="AN456" t="str">
        <f t="shared" si="65"/>
        <v>Low</v>
      </c>
      <c r="AO456"/>
      <c r="AP456"/>
      <c r="AQ456" t="s">
        <v>77</v>
      </c>
      <c r="AR456" s="5"/>
      <c r="AS456"/>
      <c r="AT456" t="s">
        <v>68</v>
      </c>
      <c r="AU456" t="s">
        <v>68</v>
      </c>
      <c r="AV456"/>
      <c r="AW456"/>
      <c r="AX456"/>
      <c r="AY456"/>
      <c r="AZ456"/>
      <c r="BA456"/>
      <c r="BB456"/>
      <c r="BC456"/>
      <c r="BD456"/>
      <c r="BE456"/>
      <c r="BF456"/>
      <c r="BG456"/>
      <c r="BH456"/>
      <c r="BI456"/>
      <c r="BJ456"/>
      <c r="BK456"/>
      <c r="BL456"/>
      <c r="BM456"/>
      <c r="BN456"/>
      <c r="BO456"/>
      <c r="BP456"/>
      <c r="BQ456"/>
      <c r="BR456"/>
      <c r="BS456"/>
      <c r="BT456"/>
      <c r="BU456"/>
      <c r="BV456"/>
      <c r="BW456"/>
      <c r="BX456"/>
      <c r="BY456"/>
      <c r="BZ456"/>
      <c r="CA456"/>
      <c r="CB456"/>
      <c r="CC456"/>
      <c r="CD456"/>
      <c r="CE456"/>
      <c r="CF456"/>
      <c r="CG456"/>
      <c r="CH456"/>
      <c r="CI456"/>
      <c r="CJ456"/>
      <c r="CK456"/>
      <c r="CL456"/>
      <c r="CM456"/>
      <c r="CN456"/>
      <c r="CO456"/>
      <c r="CP456"/>
    </row>
    <row r="457" spans="1:94" s="24" customFormat="1">
      <c r="A457" t="s">
        <v>602</v>
      </c>
      <c r="B457">
        <v>2003</v>
      </c>
      <c r="C457" t="s">
        <v>71</v>
      </c>
      <c r="D457" s="3" t="s">
        <v>72</v>
      </c>
      <c r="E457">
        <v>7440224</v>
      </c>
      <c r="F457" t="s">
        <v>244</v>
      </c>
      <c r="G457" t="s">
        <v>244</v>
      </c>
      <c r="H457" t="s">
        <v>153</v>
      </c>
      <c r="I457" t="s">
        <v>154</v>
      </c>
      <c r="J457" s="3" t="s">
        <v>119</v>
      </c>
      <c r="K457" t="s">
        <v>120</v>
      </c>
      <c r="L457" t="s">
        <v>155</v>
      </c>
      <c r="M457">
        <v>10</v>
      </c>
      <c r="N457"/>
      <c r="O457"/>
      <c r="P457" t="s">
        <v>77</v>
      </c>
      <c r="Q457"/>
      <c r="R457" t="s">
        <v>622</v>
      </c>
      <c r="S457" t="s">
        <v>604</v>
      </c>
      <c r="T457"/>
      <c r="U457"/>
      <c r="V457">
        <v>21</v>
      </c>
      <c r="W457">
        <v>4</v>
      </c>
      <c r="X457" t="s">
        <v>103</v>
      </c>
      <c r="Y457">
        <v>4</v>
      </c>
      <c r="Z457" t="s">
        <v>81</v>
      </c>
      <c r="AA457" t="s">
        <v>81</v>
      </c>
      <c r="AB457" t="s">
        <v>114</v>
      </c>
      <c r="AC457"/>
      <c r="AD457" t="s">
        <v>625</v>
      </c>
      <c r="AE457"/>
      <c r="AF457"/>
      <c r="AG457" t="s">
        <v>604</v>
      </c>
      <c r="AH457" t="s">
        <v>626</v>
      </c>
      <c r="AI457"/>
      <c r="AJ457"/>
      <c r="AK457" t="s">
        <v>122</v>
      </c>
      <c r="AL457">
        <v>50</v>
      </c>
      <c r="AM457" t="str">
        <f t="shared" si="64"/>
        <v>Significant</v>
      </c>
      <c r="AN457" t="str">
        <f t="shared" si="65"/>
        <v>Low</v>
      </c>
      <c r="AO457"/>
      <c r="AP457"/>
      <c r="AQ457" t="s">
        <v>77</v>
      </c>
      <c r="AR457" s="5"/>
      <c r="AS457"/>
      <c r="AT457" t="s">
        <v>68</v>
      </c>
      <c r="AU457" t="s">
        <v>68</v>
      </c>
      <c r="AV457"/>
      <c r="AW457"/>
      <c r="AX457"/>
      <c r="AY457"/>
      <c r="AZ457"/>
      <c r="BA457"/>
      <c r="BB457"/>
      <c r="BC457"/>
      <c r="BD457"/>
      <c r="BE457"/>
      <c r="BF457"/>
      <c r="BG457"/>
      <c r="BH457"/>
      <c r="BI457"/>
      <c r="BJ457"/>
      <c r="BK457"/>
      <c r="BL457"/>
      <c r="BM457"/>
      <c r="BN457"/>
      <c r="BO457"/>
      <c r="BP457"/>
      <c r="BQ457"/>
      <c r="BR457"/>
      <c r="BS457"/>
      <c r="BT457"/>
      <c r="BU457"/>
      <c r="BV457"/>
      <c r="BW457"/>
      <c r="BX457"/>
      <c r="BY457"/>
      <c r="BZ457"/>
      <c r="CA457"/>
      <c r="CB457"/>
      <c r="CC457"/>
      <c r="CD457"/>
      <c r="CE457"/>
      <c r="CF457"/>
      <c r="CG457"/>
      <c r="CH457"/>
      <c r="CI457"/>
      <c r="CJ457"/>
      <c r="CK457"/>
      <c r="CL457"/>
      <c r="CM457"/>
      <c r="CN457"/>
      <c r="CO457"/>
      <c r="CP457"/>
    </row>
    <row r="458" spans="1:94" s="24" customFormat="1">
      <c r="A458" t="s">
        <v>602</v>
      </c>
      <c r="B458">
        <v>2003</v>
      </c>
      <c r="C458" t="s">
        <v>71</v>
      </c>
      <c r="D458" s="3" t="s">
        <v>72</v>
      </c>
      <c r="E458">
        <v>7440224</v>
      </c>
      <c r="F458" t="s">
        <v>244</v>
      </c>
      <c r="G458" t="s">
        <v>244</v>
      </c>
      <c r="H458" t="s">
        <v>153</v>
      </c>
      <c r="I458" t="s">
        <v>154</v>
      </c>
      <c r="J458" s="3" t="s">
        <v>119</v>
      </c>
      <c r="K458" t="s">
        <v>120</v>
      </c>
      <c r="L458" t="s">
        <v>155</v>
      </c>
      <c r="M458">
        <v>10</v>
      </c>
      <c r="N458"/>
      <c r="O458"/>
      <c r="P458" t="s">
        <v>77</v>
      </c>
      <c r="Q458"/>
      <c r="R458" t="s">
        <v>622</v>
      </c>
      <c r="S458" t="s">
        <v>604</v>
      </c>
      <c r="T458"/>
      <c r="U458"/>
      <c r="V458">
        <v>21</v>
      </c>
      <c r="W458">
        <v>7</v>
      </c>
      <c r="X458" t="s">
        <v>103</v>
      </c>
      <c r="Y458">
        <v>7</v>
      </c>
      <c r="Z458" t="s">
        <v>81</v>
      </c>
      <c r="AA458" t="s">
        <v>81</v>
      </c>
      <c r="AB458" t="s">
        <v>114</v>
      </c>
      <c r="AC458"/>
      <c r="AD458" t="s">
        <v>623</v>
      </c>
      <c r="AE458"/>
      <c r="AF458"/>
      <c r="AG458" t="s">
        <v>604</v>
      </c>
      <c r="AH458" t="s">
        <v>624</v>
      </c>
      <c r="AI458"/>
      <c r="AJ458"/>
      <c r="AK458" t="s">
        <v>122</v>
      </c>
      <c r="AL458">
        <v>50</v>
      </c>
      <c r="AM458" t="str">
        <f t="shared" si="64"/>
        <v>Significant</v>
      </c>
      <c r="AN458" t="str">
        <f t="shared" si="65"/>
        <v>Low</v>
      </c>
      <c r="AO458"/>
      <c r="AP458"/>
      <c r="AQ458" t="s">
        <v>77</v>
      </c>
      <c r="AR458" s="5"/>
      <c r="AS458"/>
      <c r="AT458" t="s">
        <v>68</v>
      </c>
      <c r="AU458" t="s">
        <v>68</v>
      </c>
      <c r="AV458"/>
      <c r="AW458"/>
      <c r="AX458"/>
      <c r="AY458"/>
      <c r="AZ458"/>
      <c r="BA458"/>
      <c r="BB458"/>
      <c r="BC458"/>
      <c r="BD458"/>
      <c r="BE458"/>
      <c r="BF458"/>
      <c r="BG458"/>
      <c r="BH458"/>
      <c r="BI458"/>
      <c r="BJ458"/>
      <c r="BK458"/>
      <c r="BL458"/>
      <c r="BM458"/>
      <c r="BN458"/>
      <c r="BO458"/>
      <c r="BP458"/>
      <c r="BQ458"/>
      <c r="BR458"/>
      <c r="BS458"/>
      <c r="BT458"/>
      <c r="BU458"/>
      <c r="BV458"/>
      <c r="BW458"/>
      <c r="BX458"/>
      <c r="BY458"/>
      <c r="BZ458"/>
      <c r="CA458"/>
      <c r="CB458"/>
      <c r="CC458"/>
      <c r="CD458"/>
      <c r="CE458"/>
      <c r="CF458"/>
      <c r="CG458"/>
      <c r="CH458"/>
      <c r="CI458"/>
      <c r="CJ458"/>
      <c r="CK458"/>
      <c r="CL458"/>
      <c r="CM458"/>
      <c r="CN458"/>
      <c r="CO458"/>
      <c r="CP458"/>
    </row>
    <row r="459" spans="1:94" s="25" customFormat="1">
      <c r="A459" t="s">
        <v>602</v>
      </c>
      <c r="B459">
        <v>2003</v>
      </c>
      <c r="C459" t="s">
        <v>71</v>
      </c>
      <c r="D459" s="3" t="s">
        <v>72</v>
      </c>
      <c r="E459">
        <v>7440224</v>
      </c>
      <c r="F459" t="s">
        <v>244</v>
      </c>
      <c r="G459" t="s">
        <v>244</v>
      </c>
      <c r="H459" t="s">
        <v>153</v>
      </c>
      <c r="I459" t="s">
        <v>154</v>
      </c>
      <c r="J459" s="3" t="s">
        <v>119</v>
      </c>
      <c r="K459" t="s">
        <v>120</v>
      </c>
      <c r="L459" t="s">
        <v>155</v>
      </c>
      <c r="M459">
        <v>10</v>
      </c>
      <c r="N459"/>
      <c r="O459"/>
      <c r="P459" t="s">
        <v>77</v>
      </c>
      <c r="Q459"/>
      <c r="R459" t="s">
        <v>622</v>
      </c>
      <c r="S459" t="s">
        <v>604</v>
      </c>
      <c r="T459"/>
      <c r="U459"/>
      <c r="V459">
        <v>21</v>
      </c>
      <c r="W459">
        <v>7</v>
      </c>
      <c r="X459" t="s">
        <v>103</v>
      </c>
      <c r="Y459">
        <v>7</v>
      </c>
      <c r="Z459" t="s">
        <v>81</v>
      </c>
      <c r="AA459" t="s">
        <v>81</v>
      </c>
      <c r="AB459" t="s">
        <v>114</v>
      </c>
      <c r="AC459"/>
      <c r="AD459" t="s">
        <v>627</v>
      </c>
      <c r="AE459"/>
      <c r="AF459"/>
      <c r="AG459" t="s">
        <v>604</v>
      </c>
      <c r="AH459" t="s">
        <v>628</v>
      </c>
      <c r="AI459"/>
      <c r="AJ459"/>
      <c r="AK459" t="s">
        <v>122</v>
      </c>
      <c r="AL459">
        <v>50</v>
      </c>
      <c r="AM459" t="str">
        <f t="shared" si="64"/>
        <v>Significant</v>
      </c>
      <c r="AN459" t="str">
        <f t="shared" si="65"/>
        <v>Low</v>
      </c>
      <c r="AO459"/>
      <c r="AP459"/>
      <c r="AQ459" t="s">
        <v>77</v>
      </c>
      <c r="AR459" s="5"/>
      <c r="AS459"/>
      <c r="AT459" t="s">
        <v>68</v>
      </c>
      <c r="AU459" t="s">
        <v>68</v>
      </c>
      <c r="AV459"/>
      <c r="AW459"/>
      <c r="AX459"/>
      <c r="AY459"/>
      <c r="AZ459"/>
      <c r="BA459"/>
      <c r="BB459"/>
      <c r="BC459"/>
      <c r="BD459"/>
      <c r="BE459"/>
      <c r="BF459"/>
      <c r="BG459"/>
      <c r="BH459"/>
      <c r="BI459"/>
      <c r="BJ459"/>
      <c r="BK459"/>
      <c r="BL459"/>
      <c r="BM459"/>
      <c r="BN459"/>
      <c r="BO459"/>
      <c r="BP459"/>
      <c r="BQ459"/>
      <c r="BR459"/>
      <c r="BS459"/>
      <c r="BT459"/>
      <c r="BU459"/>
      <c r="BV459"/>
      <c r="BW459"/>
      <c r="BX459"/>
      <c r="BY459"/>
      <c r="BZ459"/>
      <c r="CA459"/>
      <c r="CB459"/>
      <c r="CC459"/>
      <c r="CD459"/>
      <c r="CE459"/>
      <c r="CF459"/>
      <c r="CG459"/>
      <c r="CH459"/>
      <c r="CI459"/>
      <c r="CJ459"/>
      <c r="CK459"/>
      <c r="CL459"/>
      <c r="CM459"/>
      <c r="CN459"/>
      <c r="CO459"/>
      <c r="CP459"/>
    </row>
    <row r="460" spans="1:94" s="25" customFormat="1">
      <c r="A460" t="s">
        <v>602</v>
      </c>
      <c r="B460">
        <v>2003</v>
      </c>
      <c r="C460" t="s">
        <v>71</v>
      </c>
      <c r="D460" s="3" t="s">
        <v>72</v>
      </c>
      <c r="E460">
        <v>7440224</v>
      </c>
      <c r="F460" t="s">
        <v>244</v>
      </c>
      <c r="G460" t="s">
        <v>244</v>
      </c>
      <c r="H460" t="s">
        <v>153</v>
      </c>
      <c r="I460" t="s">
        <v>154</v>
      </c>
      <c r="J460" s="3" t="s">
        <v>119</v>
      </c>
      <c r="K460" t="s">
        <v>120</v>
      </c>
      <c r="L460" t="s">
        <v>155</v>
      </c>
      <c r="M460">
        <v>10</v>
      </c>
      <c r="N460"/>
      <c r="O460"/>
      <c r="P460" t="s">
        <v>77</v>
      </c>
      <c r="Q460"/>
      <c r="R460" t="s">
        <v>622</v>
      </c>
      <c r="S460" t="s">
        <v>604</v>
      </c>
      <c r="T460"/>
      <c r="U460"/>
      <c r="V460">
        <v>21</v>
      </c>
      <c r="W460">
        <v>14</v>
      </c>
      <c r="X460" t="s">
        <v>103</v>
      </c>
      <c r="Y460">
        <v>14</v>
      </c>
      <c r="Z460" t="s">
        <v>81</v>
      </c>
      <c r="AA460" t="s">
        <v>81</v>
      </c>
      <c r="AB460" t="s">
        <v>114</v>
      </c>
      <c r="AC460"/>
      <c r="AD460" t="s">
        <v>627</v>
      </c>
      <c r="AE460"/>
      <c r="AF460"/>
      <c r="AG460" t="s">
        <v>604</v>
      </c>
      <c r="AH460" t="s">
        <v>628</v>
      </c>
      <c r="AI460"/>
      <c r="AJ460"/>
      <c r="AK460" t="s">
        <v>122</v>
      </c>
      <c r="AL460">
        <v>50</v>
      </c>
      <c r="AM460" t="str">
        <f t="shared" si="64"/>
        <v>Significant</v>
      </c>
      <c r="AN460" t="str">
        <f t="shared" si="65"/>
        <v>Low</v>
      </c>
      <c r="AO460"/>
      <c r="AP460"/>
      <c r="AQ460" t="s">
        <v>77</v>
      </c>
      <c r="AR460" s="5"/>
      <c r="AS460"/>
      <c r="AT460" t="s">
        <v>68</v>
      </c>
      <c r="AU460" t="s">
        <v>68</v>
      </c>
      <c r="AV460"/>
      <c r="AW460"/>
      <c r="AX460"/>
      <c r="AY460"/>
      <c r="AZ460"/>
      <c r="BA460"/>
      <c r="BB460"/>
      <c r="BC460"/>
      <c r="BD460"/>
      <c r="BE460"/>
      <c r="BF460"/>
      <c r="BG460"/>
      <c r="BH460"/>
      <c r="BI460"/>
      <c r="BJ460"/>
      <c r="BK460"/>
      <c r="BL460"/>
      <c r="BM460"/>
      <c r="BN460"/>
      <c r="BO460"/>
      <c r="BP460"/>
      <c r="BQ460"/>
      <c r="BR460"/>
      <c r="BS460"/>
      <c r="BT460"/>
      <c r="BU460"/>
      <c r="BV460"/>
      <c r="BW460"/>
      <c r="BX460"/>
      <c r="BY460"/>
      <c r="BZ460"/>
      <c r="CA460"/>
      <c r="CB460"/>
      <c r="CC460"/>
      <c r="CD460"/>
      <c r="CE460"/>
      <c r="CF460"/>
      <c r="CG460"/>
      <c r="CH460"/>
      <c r="CI460"/>
      <c r="CJ460"/>
      <c r="CK460"/>
      <c r="CL460"/>
      <c r="CM460"/>
      <c r="CN460"/>
      <c r="CO460"/>
      <c r="CP460"/>
    </row>
    <row r="461" spans="1:94" s="25" customFormat="1">
      <c r="A461" t="s">
        <v>602</v>
      </c>
      <c r="B461">
        <v>2003</v>
      </c>
      <c r="C461" t="s">
        <v>71</v>
      </c>
      <c r="D461" s="3" t="s">
        <v>72</v>
      </c>
      <c r="E461">
        <v>7440224</v>
      </c>
      <c r="F461" t="s">
        <v>244</v>
      </c>
      <c r="G461" t="s">
        <v>244</v>
      </c>
      <c r="H461" t="s">
        <v>153</v>
      </c>
      <c r="I461" t="s">
        <v>154</v>
      </c>
      <c r="J461" s="3" t="s">
        <v>119</v>
      </c>
      <c r="K461" t="s">
        <v>120</v>
      </c>
      <c r="L461" t="s">
        <v>155</v>
      </c>
      <c r="M461">
        <v>10</v>
      </c>
      <c r="N461"/>
      <c r="O461"/>
      <c r="P461" t="s">
        <v>77</v>
      </c>
      <c r="Q461"/>
      <c r="R461" t="s">
        <v>629</v>
      </c>
      <c r="S461" t="s">
        <v>604</v>
      </c>
      <c r="T461"/>
      <c r="U461"/>
      <c r="V461">
        <v>21</v>
      </c>
      <c r="W461">
        <v>21</v>
      </c>
      <c r="X461" t="s">
        <v>103</v>
      </c>
      <c r="Y461">
        <v>21</v>
      </c>
      <c r="Z461" t="s">
        <v>81</v>
      </c>
      <c r="AA461" t="s">
        <v>81</v>
      </c>
      <c r="AB461" t="s">
        <v>114</v>
      </c>
      <c r="AC461"/>
      <c r="AD461" t="s">
        <v>627</v>
      </c>
      <c r="AE461"/>
      <c r="AF461"/>
      <c r="AG461" t="s">
        <v>604</v>
      </c>
      <c r="AH461" t="s">
        <v>628</v>
      </c>
      <c r="AI461"/>
      <c r="AJ461"/>
      <c r="AK461" t="s">
        <v>122</v>
      </c>
      <c r="AL461">
        <v>50</v>
      </c>
      <c r="AM461" t="str">
        <f t="shared" si="64"/>
        <v>Significant</v>
      </c>
      <c r="AN461" t="str">
        <f t="shared" si="65"/>
        <v>Low</v>
      </c>
      <c r="AO461"/>
      <c r="AP461"/>
      <c r="AQ461" t="s">
        <v>77</v>
      </c>
      <c r="AR461" s="5"/>
      <c r="AS461"/>
      <c r="AT461" t="s">
        <v>68</v>
      </c>
      <c r="AU461" t="s">
        <v>68</v>
      </c>
      <c r="AV461"/>
      <c r="AW461"/>
      <c r="AX461"/>
      <c r="AY461"/>
      <c r="AZ461"/>
      <c r="BA461"/>
      <c r="BB461"/>
      <c r="BC461"/>
      <c r="BD461"/>
      <c r="BE461"/>
      <c r="BF461"/>
      <c r="BG461"/>
      <c r="BH461"/>
      <c r="BI461"/>
      <c r="BJ461"/>
      <c r="BK461"/>
      <c r="BL461"/>
      <c r="BM461"/>
      <c r="BN461"/>
      <c r="BO461"/>
      <c r="BP461"/>
      <c r="BQ461"/>
      <c r="BR461"/>
      <c r="BS461"/>
      <c r="BT461"/>
      <c r="BU461"/>
      <c r="BV461"/>
      <c r="BW461"/>
      <c r="BX461"/>
      <c r="BY461"/>
      <c r="BZ461"/>
      <c r="CA461"/>
      <c r="CB461"/>
      <c r="CC461"/>
      <c r="CD461"/>
      <c r="CE461"/>
      <c r="CF461"/>
      <c r="CG461"/>
      <c r="CH461"/>
      <c r="CI461"/>
      <c r="CJ461"/>
      <c r="CK461"/>
      <c r="CL461"/>
      <c r="CM461"/>
      <c r="CN461"/>
      <c r="CO461"/>
      <c r="CP461"/>
    </row>
    <row r="462" spans="1:94" s="24" customFormat="1">
      <c r="A462" t="s">
        <v>602</v>
      </c>
      <c r="B462">
        <v>2003</v>
      </c>
      <c r="C462" t="s">
        <v>71</v>
      </c>
      <c r="D462" s="3" t="s">
        <v>72</v>
      </c>
      <c r="E462">
        <v>7440224</v>
      </c>
      <c r="F462" t="s">
        <v>244</v>
      </c>
      <c r="G462" t="s">
        <v>244</v>
      </c>
      <c r="H462" t="s">
        <v>153</v>
      </c>
      <c r="I462" t="s">
        <v>154</v>
      </c>
      <c r="J462" s="3" t="s">
        <v>119</v>
      </c>
      <c r="K462" t="s">
        <v>120</v>
      </c>
      <c r="L462" t="s">
        <v>155</v>
      </c>
      <c r="M462">
        <v>10</v>
      </c>
      <c r="N462"/>
      <c r="O462"/>
      <c r="P462" t="s">
        <v>77</v>
      </c>
      <c r="Q462"/>
      <c r="R462" t="s">
        <v>629</v>
      </c>
      <c r="S462" t="s">
        <v>604</v>
      </c>
      <c r="T462"/>
      <c r="U462"/>
      <c r="V462">
        <v>21</v>
      </c>
      <c r="W462">
        <v>21</v>
      </c>
      <c r="X462" t="s">
        <v>103</v>
      </c>
      <c r="Y462">
        <v>21</v>
      </c>
      <c r="Z462" t="s">
        <v>81</v>
      </c>
      <c r="AA462" t="s">
        <v>81</v>
      </c>
      <c r="AB462" t="s">
        <v>114</v>
      </c>
      <c r="AC462"/>
      <c r="AD462" t="s">
        <v>627</v>
      </c>
      <c r="AE462"/>
      <c r="AF462"/>
      <c r="AG462" t="s">
        <v>604</v>
      </c>
      <c r="AH462" t="s">
        <v>628</v>
      </c>
      <c r="AI462"/>
      <c r="AJ462"/>
      <c r="AK462" t="s">
        <v>122</v>
      </c>
      <c r="AL462">
        <v>50</v>
      </c>
      <c r="AM462" t="str">
        <f t="shared" si="64"/>
        <v>Significant</v>
      </c>
      <c r="AN462" t="str">
        <f t="shared" si="65"/>
        <v>Low</v>
      </c>
      <c r="AO462"/>
      <c r="AP462"/>
      <c r="AQ462" t="s">
        <v>77</v>
      </c>
      <c r="AR462" s="5"/>
      <c r="AS462"/>
      <c r="AT462" t="s">
        <v>68</v>
      </c>
      <c r="AU462" t="s">
        <v>68</v>
      </c>
      <c r="AV462"/>
      <c r="AW462"/>
      <c r="AX462"/>
      <c r="AY462"/>
      <c r="AZ462"/>
      <c r="BA462"/>
      <c r="BB462"/>
      <c r="BC462"/>
      <c r="BD462"/>
      <c r="BE462"/>
      <c r="BF462"/>
      <c r="BG462"/>
      <c r="BH462"/>
      <c r="BI462"/>
      <c r="BJ462"/>
      <c r="BK462"/>
      <c r="BL462"/>
      <c r="BM462"/>
      <c r="BN462"/>
      <c r="BO462"/>
      <c r="BP462"/>
      <c r="BQ462"/>
      <c r="BR462"/>
      <c r="BS462"/>
      <c r="BT462"/>
      <c r="BU462"/>
      <c r="BV462"/>
      <c r="BW462"/>
      <c r="BX462"/>
      <c r="BY462"/>
      <c r="BZ462"/>
      <c r="CA462"/>
      <c r="CB462"/>
      <c r="CC462"/>
      <c r="CD462"/>
      <c r="CE462"/>
      <c r="CF462"/>
      <c r="CG462"/>
      <c r="CH462"/>
      <c r="CI462"/>
      <c r="CJ462"/>
      <c r="CK462"/>
      <c r="CL462"/>
      <c r="CM462"/>
      <c r="CN462"/>
      <c r="CO462"/>
      <c r="CP462"/>
    </row>
    <row r="463" spans="1:94" s="24" customFormat="1">
      <c r="A463" t="s">
        <v>602</v>
      </c>
      <c r="B463">
        <v>2003</v>
      </c>
      <c r="C463" t="s">
        <v>71</v>
      </c>
      <c r="D463" s="3" t="s">
        <v>72</v>
      </c>
      <c r="E463">
        <v>7440666</v>
      </c>
      <c r="F463" t="s">
        <v>87</v>
      </c>
      <c r="G463" t="s">
        <v>87</v>
      </c>
      <c r="H463" t="s">
        <v>153</v>
      </c>
      <c r="I463" t="s">
        <v>154</v>
      </c>
      <c r="J463" s="3" t="s">
        <v>119</v>
      </c>
      <c r="K463" t="s">
        <v>120</v>
      </c>
      <c r="L463" t="s">
        <v>155</v>
      </c>
      <c r="M463">
        <v>10</v>
      </c>
      <c r="N463"/>
      <c r="O463"/>
      <c r="P463" t="s">
        <v>77</v>
      </c>
      <c r="Q463"/>
      <c r="R463" t="s">
        <v>630</v>
      </c>
      <c r="S463" t="s">
        <v>604</v>
      </c>
      <c r="T463"/>
      <c r="U463"/>
      <c r="V463">
        <v>21</v>
      </c>
      <c r="W463">
        <v>21</v>
      </c>
      <c r="X463" t="s">
        <v>103</v>
      </c>
      <c r="Y463">
        <v>21</v>
      </c>
      <c r="Z463" t="s">
        <v>81</v>
      </c>
      <c r="AA463" t="s">
        <v>81</v>
      </c>
      <c r="AB463" t="s">
        <v>114</v>
      </c>
      <c r="AC463"/>
      <c r="AD463" t="s">
        <v>631</v>
      </c>
      <c r="AE463"/>
      <c r="AF463"/>
      <c r="AG463" t="s">
        <v>604</v>
      </c>
      <c r="AH463" t="s">
        <v>632</v>
      </c>
      <c r="AI463"/>
      <c r="AJ463"/>
      <c r="AK463" t="s">
        <v>122</v>
      </c>
      <c r="AL463">
        <v>50</v>
      </c>
      <c r="AM463" t="str">
        <f t="shared" si="64"/>
        <v>Significant</v>
      </c>
      <c r="AN463" t="str">
        <f t="shared" si="65"/>
        <v>Low</v>
      </c>
      <c r="AO463" t="str">
        <f>AM463</f>
        <v>Significant</v>
      </c>
      <c r="AP463" t="str">
        <f>AN463</f>
        <v>Low</v>
      </c>
      <c r="AQ463" t="s">
        <v>77</v>
      </c>
      <c r="AR463" s="5"/>
      <c r="AS463"/>
      <c r="AT463" t="s">
        <v>68</v>
      </c>
      <c r="AU463" t="s">
        <v>68</v>
      </c>
      <c r="AV463"/>
      <c r="AW463"/>
      <c r="AX463"/>
      <c r="AY463"/>
      <c r="AZ463"/>
      <c r="BA463"/>
      <c r="BB463"/>
      <c r="BC463"/>
      <c r="BD463"/>
      <c r="BE463"/>
      <c r="BF463"/>
      <c r="BG463"/>
      <c r="BH463"/>
      <c r="BI463"/>
      <c r="BJ463"/>
      <c r="BK463"/>
      <c r="BL463"/>
      <c r="BM463"/>
      <c r="BN463"/>
      <c r="BO463"/>
      <c r="BP463"/>
      <c r="BQ463"/>
      <c r="BR463"/>
      <c r="BS463"/>
      <c r="BT463"/>
      <c r="BU463"/>
      <c r="BV463"/>
      <c r="BW463"/>
      <c r="BX463"/>
      <c r="BY463"/>
      <c r="BZ463"/>
      <c r="CA463"/>
      <c r="CB463"/>
      <c r="CC463"/>
      <c r="CD463"/>
      <c r="CE463"/>
      <c r="CF463"/>
      <c r="CG463"/>
      <c r="CH463"/>
      <c r="CI463"/>
      <c r="CJ463"/>
      <c r="CK463"/>
      <c r="CL463"/>
      <c r="CM463"/>
      <c r="CN463"/>
      <c r="CO463"/>
      <c r="CP463"/>
    </row>
    <row r="464" spans="1:94" s="24" customFormat="1">
      <c r="A464" t="s">
        <v>602</v>
      </c>
      <c r="B464">
        <v>2003</v>
      </c>
      <c r="C464" t="s">
        <v>71</v>
      </c>
      <c r="D464" s="3" t="s">
        <v>72</v>
      </c>
      <c r="E464">
        <v>7440666</v>
      </c>
      <c r="F464" t="s">
        <v>87</v>
      </c>
      <c r="G464" t="s">
        <v>87</v>
      </c>
      <c r="H464" t="s">
        <v>153</v>
      </c>
      <c r="I464" t="s">
        <v>154</v>
      </c>
      <c r="J464" s="3" t="s">
        <v>119</v>
      </c>
      <c r="K464" t="s">
        <v>120</v>
      </c>
      <c r="L464" t="s">
        <v>155</v>
      </c>
      <c r="M464">
        <v>10</v>
      </c>
      <c r="N464"/>
      <c r="O464"/>
      <c r="P464" t="s">
        <v>77</v>
      </c>
      <c r="Q464"/>
      <c r="R464" t="s">
        <v>630</v>
      </c>
      <c r="S464" t="s">
        <v>604</v>
      </c>
      <c r="T464"/>
      <c r="U464"/>
      <c r="V464">
        <v>21</v>
      </c>
      <c r="W464">
        <v>21</v>
      </c>
      <c r="X464" t="s">
        <v>103</v>
      </c>
      <c r="Y464">
        <v>21</v>
      </c>
      <c r="Z464" t="s">
        <v>81</v>
      </c>
      <c r="AA464" t="s">
        <v>81</v>
      </c>
      <c r="AB464" t="s">
        <v>114</v>
      </c>
      <c r="AC464"/>
      <c r="AD464" t="s">
        <v>631</v>
      </c>
      <c r="AE464"/>
      <c r="AF464"/>
      <c r="AG464" t="s">
        <v>604</v>
      </c>
      <c r="AH464" t="s">
        <v>632</v>
      </c>
      <c r="AI464"/>
      <c r="AJ464"/>
      <c r="AK464" t="s">
        <v>122</v>
      </c>
      <c r="AL464">
        <v>50</v>
      </c>
      <c r="AM464" t="str">
        <f t="shared" si="64"/>
        <v>Significant</v>
      </c>
      <c r="AN464" t="str">
        <f t="shared" si="65"/>
        <v>Low</v>
      </c>
      <c r="AO464"/>
      <c r="AP464"/>
      <c r="AQ464" t="s">
        <v>77</v>
      </c>
      <c r="AR464" s="5"/>
      <c r="AS464"/>
      <c r="AT464" t="s">
        <v>68</v>
      </c>
      <c r="AU464" t="s">
        <v>68</v>
      </c>
      <c r="AV464"/>
      <c r="AW464"/>
      <c r="AX464"/>
      <c r="AY464"/>
      <c r="AZ464"/>
      <c r="BA464"/>
      <c r="BB464"/>
      <c r="BC464"/>
      <c r="BD464"/>
      <c r="BE464"/>
      <c r="BF464"/>
      <c r="BG464"/>
      <c r="BH464"/>
      <c r="BI464"/>
      <c r="BJ464"/>
      <c r="BK464"/>
      <c r="BL464"/>
      <c r="BM464"/>
      <c r="BN464"/>
      <c r="BO464"/>
      <c r="BP464"/>
      <c r="BQ464"/>
      <c r="BR464"/>
      <c r="BS464"/>
      <c r="BT464"/>
      <c r="BU464"/>
      <c r="BV464"/>
      <c r="BW464"/>
      <c r="BX464"/>
      <c r="BY464"/>
      <c r="BZ464"/>
      <c r="CA464"/>
      <c r="CB464"/>
      <c r="CC464"/>
      <c r="CD464"/>
      <c r="CE464"/>
      <c r="CF464"/>
      <c r="CG464"/>
      <c r="CH464"/>
      <c r="CI464"/>
      <c r="CJ464"/>
      <c r="CK464"/>
      <c r="CL464"/>
      <c r="CM464"/>
      <c r="CN464"/>
      <c r="CO464"/>
      <c r="CP464"/>
    </row>
    <row r="465" spans="1:94" s="24" customFormat="1">
      <c r="A465" t="s">
        <v>602</v>
      </c>
      <c r="B465">
        <v>2003</v>
      </c>
      <c r="C465" t="s">
        <v>71</v>
      </c>
      <c r="D465" s="3" t="s">
        <v>72</v>
      </c>
      <c r="E465">
        <v>7440666</v>
      </c>
      <c r="F465" t="s">
        <v>87</v>
      </c>
      <c r="G465" t="s">
        <v>87</v>
      </c>
      <c r="H465" t="s">
        <v>153</v>
      </c>
      <c r="I465" t="s">
        <v>154</v>
      </c>
      <c r="J465" s="3" t="s">
        <v>119</v>
      </c>
      <c r="K465" t="s">
        <v>120</v>
      </c>
      <c r="L465" t="s">
        <v>155</v>
      </c>
      <c r="M465">
        <v>10</v>
      </c>
      <c r="N465"/>
      <c r="O465"/>
      <c r="P465" t="s">
        <v>77</v>
      </c>
      <c r="Q465"/>
      <c r="R465" t="s">
        <v>630</v>
      </c>
      <c r="S465" t="s">
        <v>604</v>
      </c>
      <c r="T465"/>
      <c r="U465"/>
      <c r="V465">
        <v>21</v>
      </c>
      <c r="W465">
        <v>14</v>
      </c>
      <c r="X465" t="s">
        <v>103</v>
      </c>
      <c r="Y465">
        <v>14</v>
      </c>
      <c r="Z465" t="s">
        <v>81</v>
      </c>
      <c r="AA465" t="s">
        <v>81</v>
      </c>
      <c r="AB465" t="s">
        <v>114</v>
      </c>
      <c r="AC465"/>
      <c r="AD465" t="s">
        <v>476</v>
      </c>
      <c r="AE465"/>
      <c r="AF465"/>
      <c r="AG465" t="s">
        <v>604</v>
      </c>
      <c r="AH465" t="s">
        <v>633</v>
      </c>
      <c r="AI465"/>
      <c r="AJ465"/>
      <c r="AK465" t="s">
        <v>122</v>
      </c>
      <c r="AL465">
        <v>50</v>
      </c>
      <c r="AM465" t="str">
        <f t="shared" si="64"/>
        <v>Significant</v>
      </c>
      <c r="AN465" t="str">
        <f t="shared" si="65"/>
        <v>Low</v>
      </c>
      <c r="AO465"/>
      <c r="AP465"/>
      <c r="AQ465" t="s">
        <v>77</v>
      </c>
      <c r="AR465" s="5"/>
      <c r="AS465"/>
      <c r="AT465" t="s">
        <v>68</v>
      </c>
      <c r="AU465" t="s">
        <v>68</v>
      </c>
      <c r="AV465"/>
      <c r="AW465"/>
      <c r="AX465"/>
      <c r="AY465"/>
      <c r="AZ465"/>
      <c r="BA465"/>
      <c r="BB465"/>
      <c r="BC465"/>
      <c r="BD465"/>
      <c r="BE465"/>
      <c r="BF465"/>
      <c r="BG465"/>
      <c r="BH465"/>
      <c r="BI465"/>
      <c r="BJ465"/>
      <c r="BK465"/>
      <c r="BL465"/>
      <c r="BM465"/>
      <c r="BN465"/>
      <c r="BO465"/>
      <c r="BP465"/>
      <c r="BQ465"/>
      <c r="BR465"/>
      <c r="BS465"/>
      <c r="BT465"/>
      <c r="BU465"/>
      <c r="BV465"/>
      <c r="BW465"/>
      <c r="BX465"/>
      <c r="BY465"/>
      <c r="BZ465"/>
      <c r="CA465"/>
      <c r="CB465"/>
      <c r="CC465"/>
      <c r="CD465"/>
      <c r="CE465"/>
      <c r="CF465"/>
      <c r="CG465"/>
      <c r="CH465"/>
      <c r="CI465"/>
      <c r="CJ465"/>
      <c r="CK465"/>
      <c r="CL465"/>
      <c r="CM465"/>
      <c r="CN465"/>
      <c r="CO465"/>
      <c r="CP465"/>
    </row>
    <row r="466" spans="1:94" s="24" customFormat="1">
      <c r="A466" t="s">
        <v>602</v>
      </c>
      <c r="B466">
        <v>2003</v>
      </c>
      <c r="C466" t="s">
        <v>71</v>
      </c>
      <c r="D466" s="3" t="s">
        <v>72</v>
      </c>
      <c r="E466">
        <v>7440666</v>
      </c>
      <c r="F466" t="s">
        <v>87</v>
      </c>
      <c r="G466" t="s">
        <v>87</v>
      </c>
      <c r="H466" t="s">
        <v>153</v>
      </c>
      <c r="I466" t="s">
        <v>154</v>
      </c>
      <c r="J466" s="3" t="s">
        <v>119</v>
      </c>
      <c r="K466" t="s">
        <v>120</v>
      </c>
      <c r="L466" t="s">
        <v>155</v>
      </c>
      <c r="M466">
        <v>10</v>
      </c>
      <c r="N466"/>
      <c r="O466"/>
      <c r="P466" t="s">
        <v>77</v>
      </c>
      <c r="Q466"/>
      <c r="R466" t="s">
        <v>630</v>
      </c>
      <c r="S466" t="s">
        <v>604</v>
      </c>
      <c r="T466"/>
      <c r="U466"/>
      <c r="V466">
        <v>21</v>
      </c>
      <c r="W466">
        <v>4</v>
      </c>
      <c r="X466" t="s">
        <v>103</v>
      </c>
      <c r="Y466">
        <v>4</v>
      </c>
      <c r="Z466" t="s">
        <v>81</v>
      </c>
      <c r="AA466" t="s">
        <v>81</v>
      </c>
      <c r="AB466" t="s">
        <v>114</v>
      </c>
      <c r="AC466"/>
      <c r="AD466" t="s">
        <v>634</v>
      </c>
      <c r="AE466"/>
      <c r="AF466"/>
      <c r="AG466" t="s">
        <v>604</v>
      </c>
      <c r="AH466" t="s">
        <v>635</v>
      </c>
      <c r="AI466"/>
      <c r="AJ466"/>
      <c r="AK466" t="s">
        <v>122</v>
      </c>
      <c r="AL466">
        <v>50</v>
      </c>
      <c r="AM466" t="str">
        <f t="shared" si="64"/>
        <v>Significant</v>
      </c>
      <c r="AN466" t="str">
        <f t="shared" si="65"/>
        <v>Low</v>
      </c>
      <c r="AO466"/>
      <c r="AP466"/>
      <c r="AQ466" t="s">
        <v>77</v>
      </c>
      <c r="AR466" s="5"/>
      <c r="AS466"/>
      <c r="AT466" t="s">
        <v>68</v>
      </c>
      <c r="AU466" t="s">
        <v>68</v>
      </c>
      <c r="AV466"/>
      <c r="AW466"/>
      <c r="AX466"/>
      <c r="AY466"/>
      <c r="AZ466"/>
      <c r="BA466"/>
      <c r="BB466"/>
      <c r="BC466"/>
      <c r="BD466"/>
      <c r="BE466"/>
      <c r="BF466"/>
      <c r="BG466"/>
      <c r="BH466"/>
      <c r="BI466"/>
      <c r="BJ466"/>
      <c r="BK466"/>
      <c r="BL466"/>
      <c r="BM466"/>
      <c r="BN466"/>
      <c r="BO466"/>
      <c r="BP466"/>
      <c r="BQ466"/>
      <c r="BR466"/>
      <c r="BS466"/>
      <c r="BT466"/>
      <c r="BU466"/>
      <c r="BV466"/>
      <c r="BW466"/>
      <c r="BX466"/>
      <c r="BY466"/>
      <c r="BZ466"/>
      <c r="CA466"/>
      <c r="CB466"/>
      <c r="CC466"/>
      <c r="CD466"/>
      <c r="CE466"/>
      <c r="CF466"/>
      <c r="CG466"/>
      <c r="CH466"/>
      <c r="CI466"/>
      <c r="CJ466"/>
      <c r="CK466"/>
      <c r="CL466"/>
      <c r="CM466"/>
      <c r="CN466"/>
      <c r="CO466"/>
      <c r="CP466"/>
    </row>
    <row r="467" spans="1:94" s="24" customFormat="1">
      <c r="A467" t="s">
        <v>602</v>
      </c>
      <c r="B467">
        <v>2003</v>
      </c>
      <c r="C467" t="s">
        <v>71</v>
      </c>
      <c r="D467" s="3" t="s">
        <v>72</v>
      </c>
      <c r="E467">
        <v>7440666</v>
      </c>
      <c r="F467" t="s">
        <v>87</v>
      </c>
      <c r="G467" t="s">
        <v>87</v>
      </c>
      <c r="H467" t="s">
        <v>153</v>
      </c>
      <c r="I467" t="s">
        <v>154</v>
      </c>
      <c r="J467" s="3" t="s">
        <v>119</v>
      </c>
      <c r="K467" t="s">
        <v>120</v>
      </c>
      <c r="L467" t="s">
        <v>155</v>
      </c>
      <c r="M467">
        <v>10</v>
      </c>
      <c r="N467"/>
      <c r="O467"/>
      <c r="P467" t="s">
        <v>77</v>
      </c>
      <c r="Q467"/>
      <c r="R467" t="s">
        <v>630</v>
      </c>
      <c r="S467" t="s">
        <v>604</v>
      </c>
      <c r="T467"/>
      <c r="U467"/>
      <c r="V467">
        <v>21</v>
      </c>
      <c r="W467">
        <v>4</v>
      </c>
      <c r="X467" t="s">
        <v>103</v>
      </c>
      <c r="Y467">
        <v>4</v>
      </c>
      <c r="Z467" t="s">
        <v>81</v>
      </c>
      <c r="AA467" t="s">
        <v>81</v>
      </c>
      <c r="AB467" t="s">
        <v>114</v>
      </c>
      <c r="AC467"/>
      <c r="AD467" t="s">
        <v>476</v>
      </c>
      <c r="AE467"/>
      <c r="AF467"/>
      <c r="AG467" t="s">
        <v>604</v>
      </c>
      <c r="AH467" t="s">
        <v>633</v>
      </c>
      <c r="AI467"/>
      <c r="AJ467"/>
      <c r="AK467" t="s">
        <v>122</v>
      </c>
      <c r="AL467">
        <v>50</v>
      </c>
      <c r="AM467" t="str">
        <f t="shared" si="64"/>
        <v>Significant</v>
      </c>
      <c r="AN467" t="str">
        <f t="shared" si="65"/>
        <v>Low</v>
      </c>
      <c r="AO467"/>
      <c r="AP467"/>
      <c r="AQ467" t="s">
        <v>77</v>
      </c>
      <c r="AR467" s="5"/>
      <c r="AS467"/>
      <c r="AT467" t="s">
        <v>68</v>
      </c>
      <c r="AU467" t="s">
        <v>68</v>
      </c>
      <c r="AV467"/>
      <c r="AW467"/>
      <c r="AX467"/>
      <c r="AY467"/>
      <c r="AZ467"/>
      <c r="BA467"/>
      <c r="BB467"/>
      <c r="BC467"/>
      <c r="BD467"/>
      <c r="BE467"/>
      <c r="BF467"/>
      <c r="BG467"/>
      <c r="BH467"/>
      <c r="BI467"/>
      <c r="BJ467"/>
      <c r="BK467"/>
      <c r="BL467"/>
      <c r="BM467"/>
      <c r="BN467"/>
      <c r="BO467"/>
      <c r="BP467"/>
      <c r="BQ467"/>
      <c r="BR467"/>
      <c r="BS467"/>
      <c r="BT467"/>
      <c r="BU467"/>
      <c r="BV467"/>
      <c r="BW467"/>
      <c r="BX467"/>
      <c r="BY467"/>
      <c r="BZ467"/>
      <c r="CA467"/>
      <c r="CB467"/>
      <c r="CC467"/>
      <c r="CD467"/>
      <c r="CE467"/>
      <c r="CF467"/>
      <c r="CG467"/>
      <c r="CH467"/>
      <c r="CI467"/>
      <c r="CJ467"/>
      <c r="CK467"/>
      <c r="CL467"/>
      <c r="CM467"/>
      <c r="CN467"/>
      <c r="CO467"/>
      <c r="CP467"/>
    </row>
    <row r="468" spans="1:94" s="24" customFormat="1">
      <c r="A468" t="s">
        <v>602</v>
      </c>
      <c r="B468">
        <v>2003</v>
      </c>
      <c r="C468" t="s">
        <v>71</v>
      </c>
      <c r="D468" s="3" t="s">
        <v>72</v>
      </c>
      <c r="E468">
        <v>7440666</v>
      </c>
      <c r="F468" t="s">
        <v>87</v>
      </c>
      <c r="G468" t="s">
        <v>87</v>
      </c>
      <c r="H468" t="s">
        <v>153</v>
      </c>
      <c r="I468" t="s">
        <v>154</v>
      </c>
      <c r="J468" s="3" t="s">
        <v>119</v>
      </c>
      <c r="K468" t="s">
        <v>120</v>
      </c>
      <c r="L468" t="s">
        <v>155</v>
      </c>
      <c r="M468">
        <v>10</v>
      </c>
      <c r="N468"/>
      <c r="O468"/>
      <c r="P468" t="s">
        <v>77</v>
      </c>
      <c r="Q468"/>
      <c r="R468" t="s">
        <v>630</v>
      </c>
      <c r="S468" t="s">
        <v>604</v>
      </c>
      <c r="T468"/>
      <c r="U468"/>
      <c r="V468">
        <v>21</v>
      </c>
      <c r="W468">
        <v>14</v>
      </c>
      <c r="X468" t="s">
        <v>103</v>
      </c>
      <c r="Y468">
        <v>14</v>
      </c>
      <c r="Z468" t="s">
        <v>81</v>
      </c>
      <c r="AA468" t="s">
        <v>81</v>
      </c>
      <c r="AB468" t="s">
        <v>114</v>
      </c>
      <c r="AC468"/>
      <c r="AD468">
        <v>100</v>
      </c>
      <c r="AE468"/>
      <c r="AF468"/>
      <c r="AG468" t="s">
        <v>604</v>
      </c>
      <c r="AH468"/>
      <c r="AI468">
        <v>6.5380000000000003</v>
      </c>
      <c r="AJ468">
        <v>6538</v>
      </c>
      <c r="AK468" t="s">
        <v>122</v>
      </c>
      <c r="AL468">
        <v>50</v>
      </c>
      <c r="AM468" t="str">
        <f t="shared" si="64"/>
        <v>Significant</v>
      </c>
      <c r="AN468" t="str">
        <f t="shared" si="65"/>
        <v>Low</v>
      </c>
      <c r="AO468"/>
      <c r="AP468"/>
      <c r="AQ468" t="s">
        <v>77</v>
      </c>
      <c r="AR468" s="5"/>
      <c r="AS468"/>
      <c r="AT468" t="s">
        <v>68</v>
      </c>
      <c r="AU468" t="s">
        <v>68</v>
      </c>
      <c r="AV468"/>
      <c r="AW468"/>
      <c r="AX468"/>
      <c r="AY468"/>
      <c r="AZ468"/>
      <c r="BA468"/>
      <c r="BB468"/>
      <c r="BC468"/>
      <c r="BD468"/>
      <c r="BE468"/>
      <c r="BF468"/>
      <c r="BG468"/>
      <c r="BH468"/>
      <c r="BI468"/>
      <c r="BJ468"/>
      <c r="BK468"/>
      <c r="BL468"/>
      <c r="BM468"/>
      <c r="BN468"/>
      <c r="BO468"/>
      <c r="BP468"/>
      <c r="BQ468"/>
      <c r="BR468"/>
      <c r="BS468"/>
      <c r="BT468"/>
      <c r="BU468"/>
      <c r="BV468"/>
      <c r="BW468"/>
      <c r="BX468"/>
      <c r="BY468"/>
      <c r="BZ468"/>
      <c r="CA468"/>
      <c r="CB468"/>
      <c r="CC468"/>
      <c r="CD468"/>
      <c r="CE468"/>
      <c r="CF468"/>
      <c r="CG468"/>
      <c r="CH468"/>
      <c r="CI468"/>
      <c r="CJ468"/>
      <c r="CK468"/>
      <c r="CL468"/>
      <c r="CM468"/>
      <c r="CN468"/>
      <c r="CO468"/>
      <c r="CP468"/>
    </row>
    <row r="469" spans="1:94" s="24" customFormat="1">
      <c r="A469" t="s">
        <v>602</v>
      </c>
      <c r="B469">
        <v>2003</v>
      </c>
      <c r="C469" t="s">
        <v>71</v>
      </c>
      <c r="D469" s="3" t="s">
        <v>72</v>
      </c>
      <c r="E469">
        <v>7440666</v>
      </c>
      <c r="F469" t="s">
        <v>87</v>
      </c>
      <c r="G469" t="s">
        <v>87</v>
      </c>
      <c r="H469" t="s">
        <v>153</v>
      </c>
      <c r="I469" t="s">
        <v>154</v>
      </c>
      <c r="J469" s="3" t="s">
        <v>119</v>
      </c>
      <c r="K469" t="s">
        <v>120</v>
      </c>
      <c r="L469" t="s">
        <v>155</v>
      </c>
      <c r="M469">
        <v>10</v>
      </c>
      <c r="N469"/>
      <c r="O469"/>
      <c r="P469" t="s">
        <v>77</v>
      </c>
      <c r="Q469"/>
      <c r="R469" t="s">
        <v>630</v>
      </c>
      <c r="S469" t="s">
        <v>604</v>
      </c>
      <c r="T469"/>
      <c r="U469"/>
      <c r="V469">
        <v>21</v>
      </c>
      <c r="W469">
        <v>7</v>
      </c>
      <c r="X469" t="s">
        <v>103</v>
      </c>
      <c r="Y469">
        <v>7</v>
      </c>
      <c r="Z469" t="s">
        <v>81</v>
      </c>
      <c r="AA469" t="s">
        <v>81</v>
      </c>
      <c r="AB469" t="s">
        <v>114</v>
      </c>
      <c r="AC469"/>
      <c r="AD469" t="s">
        <v>479</v>
      </c>
      <c r="AE469"/>
      <c r="AF469"/>
      <c r="AG469" t="s">
        <v>604</v>
      </c>
      <c r="AH469" t="s">
        <v>636</v>
      </c>
      <c r="AI469"/>
      <c r="AJ469"/>
      <c r="AK469" t="s">
        <v>122</v>
      </c>
      <c r="AL469">
        <v>50</v>
      </c>
      <c r="AM469" t="str">
        <f t="shared" si="64"/>
        <v>Significant</v>
      </c>
      <c r="AN469" t="str">
        <f t="shared" si="65"/>
        <v>Low</v>
      </c>
      <c r="AO469"/>
      <c r="AP469"/>
      <c r="AQ469" t="s">
        <v>77</v>
      </c>
      <c r="AR469" s="5"/>
      <c r="AS469"/>
      <c r="AT469" t="s">
        <v>68</v>
      </c>
      <c r="AU469" t="s">
        <v>68</v>
      </c>
      <c r="AV469"/>
      <c r="AW469"/>
      <c r="AX469"/>
      <c r="AY469"/>
      <c r="AZ469"/>
      <c r="BA469"/>
      <c r="BB469"/>
      <c r="BC469"/>
      <c r="BD469"/>
      <c r="BE469"/>
      <c r="BF469"/>
      <c r="BG469"/>
      <c r="BH469"/>
      <c r="BI469"/>
      <c r="BJ469"/>
      <c r="BK469"/>
      <c r="BL469"/>
      <c r="BM469"/>
      <c r="BN469"/>
      <c r="BO469"/>
      <c r="BP469"/>
      <c r="BQ469"/>
      <c r="BR469"/>
      <c r="BS469"/>
      <c r="BT469"/>
      <c r="BU469"/>
      <c r="BV469"/>
      <c r="BW469"/>
      <c r="BX469"/>
      <c r="BY469"/>
      <c r="BZ469"/>
      <c r="CA469"/>
      <c r="CB469"/>
      <c r="CC469"/>
      <c r="CD469"/>
      <c r="CE469"/>
      <c r="CF469"/>
      <c r="CG469"/>
      <c r="CH469"/>
      <c r="CI469"/>
      <c r="CJ469"/>
      <c r="CK469"/>
      <c r="CL469"/>
      <c r="CM469"/>
      <c r="CN469"/>
      <c r="CO469"/>
      <c r="CP469"/>
    </row>
    <row r="470" spans="1:94" s="24" customFormat="1">
      <c r="A470" t="s">
        <v>602</v>
      </c>
      <c r="B470">
        <v>2003</v>
      </c>
      <c r="C470" t="s">
        <v>71</v>
      </c>
      <c r="D470" s="3" t="s">
        <v>72</v>
      </c>
      <c r="E470">
        <v>7440666</v>
      </c>
      <c r="F470" t="s">
        <v>87</v>
      </c>
      <c r="G470" t="s">
        <v>87</v>
      </c>
      <c r="H470" t="s">
        <v>153</v>
      </c>
      <c r="I470" t="s">
        <v>154</v>
      </c>
      <c r="J470" s="3" t="s">
        <v>119</v>
      </c>
      <c r="K470" t="s">
        <v>120</v>
      </c>
      <c r="L470" t="s">
        <v>155</v>
      </c>
      <c r="M470">
        <v>10</v>
      </c>
      <c r="N470"/>
      <c r="O470"/>
      <c r="P470" t="s">
        <v>77</v>
      </c>
      <c r="Q470"/>
      <c r="R470" t="s">
        <v>630</v>
      </c>
      <c r="S470" t="s">
        <v>604</v>
      </c>
      <c r="T470"/>
      <c r="U470"/>
      <c r="V470">
        <v>21</v>
      </c>
      <c r="W470">
        <v>7</v>
      </c>
      <c r="X470" t="s">
        <v>103</v>
      </c>
      <c r="Y470">
        <v>7</v>
      </c>
      <c r="Z470" t="s">
        <v>81</v>
      </c>
      <c r="AA470" t="s">
        <v>81</v>
      </c>
      <c r="AB470" t="s">
        <v>114</v>
      </c>
      <c r="AC470"/>
      <c r="AD470" t="s">
        <v>479</v>
      </c>
      <c r="AE470"/>
      <c r="AF470"/>
      <c r="AG470" t="s">
        <v>604</v>
      </c>
      <c r="AH470" t="s">
        <v>636</v>
      </c>
      <c r="AI470"/>
      <c r="AJ470"/>
      <c r="AK470" t="s">
        <v>122</v>
      </c>
      <c r="AL470">
        <v>50</v>
      </c>
      <c r="AM470" t="str">
        <f t="shared" si="64"/>
        <v>Significant</v>
      </c>
      <c r="AN470" t="str">
        <f t="shared" si="65"/>
        <v>Low</v>
      </c>
      <c r="AO470"/>
      <c r="AP470"/>
      <c r="AQ470" t="s">
        <v>77</v>
      </c>
      <c r="AR470" s="5"/>
      <c r="AS470"/>
      <c r="AT470" t="s">
        <v>68</v>
      </c>
      <c r="AU470" t="s">
        <v>68</v>
      </c>
      <c r="AV470"/>
      <c r="AW470"/>
      <c r="AX470"/>
      <c r="AY470"/>
      <c r="AZ470"/>
      <c r="BA470"/>
      <c r="BB470"/>
      <c r="BC470"/>
      <c r="BD470"/>
      <c r="BE470"/>
      <c r="BF470"/>
      <c r="BG470"/>
      <c r="BH470"/>
      <c r="BI470"/>
      <c r="BJ470"/>
      <c r="BK470"/>
      <c r="BL470"/>
      <c r="BM470"/>
      <c r="BN470"/>
      <c r="BO470"/>
      <c r="BP470"/>
      <c r="BQ470"/>
      <c r="BR470"/>
      <c r="BS470"/>
      <c r="BT470"/>
      <c r="BU470"/>
      <c r="BV470"/>
      <c r="BW470"/>
      <c r="BX470"/>
      <c r="BY470"/>
      <c r="BZ470"/>
      <c r="CA470"/>
      <c r="CB470"/>
      <c r="CC470"/>
      <c r="CD470"/>
      <c r="CE470"/>
      <c r="CF470"/>
      <c r="CG470"/>
      <c r="CH470"/>
      <c r="CI470"/>
      <c r="CJ470"/>
      <c r="CK470"/>
      <c r="CL470"/>
      <c r="CM470"/>
      <c r="CN470"/>
      <c r="CO470"/>
      <c r="CP470"/>
    </row>
    <row r="471" spans="1:94" s="24" customFormat="1">
      <c r="A471" t="s">
        <v>602</v>
      </c>
      <c r="B471">
        <v>2003</v>
      </c>
      <c r="C471" t="s">
        <v>71</v>
      </c>
      <c r="D471" s="3" t="s">
        <v>72</v>
      </c>
      <c r="E471">
        <v>7440508</v>
      </c>
      <c r="F471" t="s">
        <v>73</v>
      </c>
      <c r="G471" t="s">
        <v>73</v>
      </c>
      <c r="H471" t="s">
        <v>153</v>
      </c>
      <c r="I471" t="s">
        <v>154</v>
      </c>
      <c r="J471" s="3" t="s">
        <v>119</v>
      </c>
      <c r="K471" t="s">
        <v>120</v>
      </c>
      <c r="L471" t="s">
        <v>155</v>
      </c>
      <c r="M471">
        <v>10</v>
      </c>
      <c r="N471"/>
      <c r="O471"/>
      <c r="P471" t="s">
        <v>77</v>
      </c>
      <c r="Q471"/>
      <c r="R471" t="s">
        <v>637</v>
      </c>
      <c r="S471" t="s">
        <v>604</v>
      </c>
      <c r="T471"/>
      <c r="U471"/>
      <c r="V471">
        <v>21</v>
      </c>
      <c r="W471">
        <v>21</v>
      </c>
      <c r="X471" t="s">
        <v>103</v>
      </c>
      <c r="Y471">
        <v>21</v>
      </c>
      <c r="Z471" t="s">
        <v>370</v>
      </c>
      <c r="AA471" t="s">
        <v>638</v>
      </c>
      <c r="AB471"/>
      <c r="AC471"/>
      <c r="AD471"/>
      <c r="AE471">
        <v>0.2</v>
      </c>
      <c r="AF471">
        <v>10</v>
      </c>
      <c r="AG471" t="s">
        <v>604</v>
      </c>
      <c r="AH471"/>
      <c r="AI471">
        <v>12.709200000000001</v>
      </c>
      <c r="AJ471">
        <v>635.46</v>
      </c>
      <c r="AK471" t="s">
        <v>122</v>
      </c>
      <c r="AL471"/>
      <c r="AM471" t="s">
        <v>64</v>
      </c>
      <c r="AN471" t="s">
        <v>65</v>
      </c>
      <c r="AO471"/>
      <c r="AP471"/>
      <c r="AQ471" t="s">
        <v>77</v>
      </c>
      <c r="AR471" s="5"/>
      <c r="AS471"/>
      <c r="AT471" t="s">
        <v>68</v>
      </c>
      <c r="AU471" t="s">
        <v>68</v>
      </c>
      <c r="AV471"/>
      <c r="AW471"/>
      <c r="AX471"/>
      <c r="AY471"/>
      <c r="AZ471"/>
      <c r="BA471"/>
      <c r="BB471"/>
      <c r="BC471"/>
      <c r="BD471"/>
      <c r="BE471"/>
      <c r="BF471"/>
      <c r="BG471"/>
      <c r="BH471"/>
      <c r="BI471"/>
      <c r="BJ471"/>
      <c r="BK471"/>
      <c r="BL471"/>
      <c r="BM471"/>
      <c r="BN471"/>
      <c r="BO471"/>
      <c r="BP471"/>
      <c r="BQ471"/>
      <c r="BR471"/>
      <c r="BS471"/>
      <c r="BT471"/>
      <c r="BU471"/>
      <c r="BV471"/>
      <c r="BW471"/>
      <c r="BX471"/>
      <c r="BY471"/>
      <c r="BZ471"/>
      <c r="CA471"/>
      <c r="CB471"/>
      <c r="CC471"/>
      <c r="CD471"/>
      <c r="CE471"/>
      <c r="CF471"/>
      <c r="CG471"/>
      <c r="CH471"/>
      <c r="CI471"/>
      <c r="CJ471"/>
      <c r="CK471"/>
      <c r="CL471"/>
      <c r="CM471"/>
      <c r="CN471"/>
      <c r="CO471"/>
      <c r="CP471"/>
    </row>
    <row r="472" spans="1:94" s="24" customFormat="1">
      <c r="A472" t="s">
        <v>639</v>
      </c>
      <c r="B472" t="str">
        <f t="shared" ref="B472:B495" si="66">RIGHT(A472,5)</f>
        <v xml:space="preserve"> 2021</v>
      </c>
      <c r="C472" t="s">
        <v>565</v>
      </c>
      <c r="D472" t="s">
        <v>640</v>
      </c>
      <c r="E472"/>
      <c r="F472" s="3" t="s">
        <v>641</v>
      </c>
      <c r="G472" s="3" t="s">
        <v>641</v>
      </c>
      <c r="H472" t="s">
        <v>153</v>
      </c>
      <c r="I472" t="s">
        <v>154</v>
      </c>
      <c r="J472" t="s">
        <v>74</v>
      </c>
      <c r="K472" s="3" t="s">
        <v>96</v>
      </c>
      <c r="L472" t="s">
        <v>97</v>
      </c>
      <c r="M472" s="3" t="s">
        <v>642</v>
      </c>
      <c r="N472"/>
      <c r="O472">
        <v>31.1</v>
      </c>
      <c r="P472" t="s">
        <v>77</v>
      </c>
      <c r="Q472">
        <v>1</v>
      </c>
      <c r="R472">
        <v>4.2</v>
      </c>
      <c r="S472" t="s">
        <v>643</v>
      </c>
      <c r="T472">
        <v>4200000</v>
      </c>
      <c r="U472" t="s">
        <v>122</v>
      </c>
      <c r="V472">
        <v>18</v>
      </c>
      <c r="W472">
        <v>18</v>
      </c>
      <c r="X472" t="s">
        <v>103</v>
      </c>
      <c r="Y472">
        <v>18</v>
      </c>
      <c r="Z472" t="s">
        <v>104</v>
      </c>
      <c r="AA472" t="s">
        <v>233</v>
      </c>
      <c r="AB472"/>
      <c r="AC472"/>
      <c r="AD472"/>
      <c r="AE472"/>
      <c r="AF472"/>
      <c r="AG472"/>
      <c r="AH472"/>
      <c r="AI472"/>
      <c r="AJ472"/>
      <c r="AK472"/>
      <c r="AL472"/>
      <c r="AM472" t="s">
        <v>64</v>
      </c>
      <c r="AN472" t="s">
        <v>65</v>
      </c>
      <c r="AO472"/>
      <c r="AP472"/>
      <c r="AQ472" t="s">
        <v>77</v>
      </c>
      <c r="AR472" s="5"/>
      <c r="AS472"/>
      <c r="AT472" t="s">
        <v>68</v>
      </c>
      <c r="AU472" t="s">
        <v>68</v>
      </c>
      <c r="AV472"/>
      <c r="AW472"/>
      <c r="AX472"/>
      <c r="AY472"/>
      <c r="AZ472"/>
      <c r="BA472"/>
      <c r="BB472"/>
      <c r="BC472"/>
      <c r="BD472"/>
      <c r="BE472"/>
      <c r="BF472"/>
      <c r="BG472"/>
      <c r="BH472"/>
      <c r="BI472"/>
      <c r="BJ472"/>
      <c r="BK472"/>
      <c r="BL472"/>
      <c r="BM472"/>
      <c r="BN472"/>
      <c r="BO472"/>
      <c r="BP472"/>
      <c r="BQ472"/>
      <c r="BR472"/>
      <c r="BS472"/>
      <c r="BT472"/>
      <c r="BU472"/>
      <c r="BV472"/>
      <c r="BW472"/>
      <c r="BX472"/>
      <c r="BY472"/>
      <c r="BZ472"/>
      <c r="CA472"/>
      <c r="CB472"/>
      <c r="CC472"/>
      <c r="CD472"/>
      <c r="CE472"/>
      <c r="CF472"/>
      <c r="CG472"/>
      <c r="CH472"/>
      <c r="CI472"/>
      <c r="CJ472"/>
      <c r="CK472"/>
      <c r="CL472"/>
      <c r="CM472"/>
      <c r="CN472"/>
      <c r="CO472"/>
      <c r="CP472"/>
    </row>
    <row r="473" spans="1:94" s="24" customFormat="1">
      <c r="A473" t="s">
        <v>639</v>
      </c>
      <c r="B473" t="str">
        <f t="shared" si="66"/>
        <v xml:space="preserve"> 2021</v>
      </c>
      <c r="C473" t="s">
        <v>565</v>
      </c>
      <c r="D473" t="s">
        <v>640</v>
      </c>
      <c r="E473"/>
      <c r="F473" s="3" t="s">
        <v>641</v>
      </c>
      <c r="G473" s="3" t="s">
        <v>641</v>
      </c>
      <c r="H473" t="s">
        <v>153</v>
      </c>
      <c r="I473" t="s">
        <v>154</v>
      </c>
      <c r="J473" t="s">
        <v>74</v>
      </c>
      <c r="K473" s="3" t="s">
        <v>96</v>
      </c>
      <c r="L473" t="s">
        <v>97</v>
      </c>
      <c r="M473" s="3" t="s">
        <v>642</v>
      </c>
      <c r="N473"/>
      <c r="O473">
        <v>31.1</v>
      </c>
      <c r="P473" t="s">
        <v>77</v>
      </c>
      <c r="Q473">
        <v>1</v>
      </c>
      <c r="R473">
        <v>4.2</v>
      </c>
      <c r="S473" t="s">
        <v>643</v>
      </c>
      <c r="T473">
        <v>4200000</v>
      </c>
      <c r="U473" t="s">
        <v>122</v>
      </c>
      <c r="V473">
        <v>18</v>
      </c>
      <c r="W473">
        <v>18</v>
      </c>
      <c r="X473" t="s">
        <v>103</v>
      </c>
      <c r="Y473">
        <v>18</v>
      </c>
      <c r="Z473" t="s">
        <v>104</v>
      </c>
      <c r="AA473" t="s">
        <v>231</v>
      </c>
      <c r="AB473"/>
      <c r="AC473"/>
      <c r="AD473"/>
      <c r="AE473"/>
      <c r="AF473"/>
      <c r="AG473"/>
      <c r="AH473"/>
      <c r="AI473"/>
      <c r="AJ473"/>
      <c r="AK473"/>
      <c r="AL473"/>
      <c r="AM473" t="s">
        <v>64</v>
      </c>
      <c r="AN473" t="s">
        <v>65</v>
      </c>
      <c r="AO473"/>
      <c r="AP473"/>
      <c r="AQ473" t="s">
        <v>77</v>
      </c>
      <c r="AR473" s="5"/>
      <c r="AS473"/>
      <c r="AT473" t="s">
        <v>68</v>
      </c>
      <c r="AU473" t="s">
        <v>68</v>
      </c>
      <c r="AV473"/>
      <c r="AW473"/>
      <c r="AX473"/>
      <c r="AY473"/>
      <c r="AZ473"/>
      <c r="BA473"/>
      <c r="BB473"/>
      <c r="BC473"/>
      <c r="BD473"/>
      <c r="BE473"/>
      <c r="BF473"/>
      <c r="BG473"/>
      <c r="BH473"/>
      <c r="BI473"/>
      <c r="BJ473"/>
      <c r="BK473"/>
      <c r="BL473"/>
      <c r="BM473"/>
      <c r="BN473"/>
      <c r="BO473"/>
      <c r="BP473"/>
      <c r="BQ473"/>
      <c r="BR473"/>
      <c r="BS473"/>
      <c r="BT473"/>
      <c r="BU473"/>
      <c r="BV473"/>
      <c r="BW473"/>
      <c r="BX473"/>
      <c r="BY473"/>
      <c r="BZ473"/>
      <c r="CA473"/>
      <c r="CB473"/>
      <c r="CC473"/>
      <c r="CD473"/>
      <c r="CE473"/>
      <c r="CF473"/>
      <c r="CG473"/>
      <c r="CH473"/>
      <c r="CI473"/>
      <c r="CJ473"/>
      <c r="CK473"/>
      <c r="CL473"/>
      <c r="CM473"/>
      <c r="CN473"/>
      <c r="CO473"/>
      <c r="CP473"/>
    </row>
    <row r="474" spans="1:94" s="25" customFormat="1">
      <c r="A474" t="s">
        <v>639</v>
      </c>
      <c r="B474" t="str">
        <f t="shared" si="66"/>
        <v xml:space="preserve"> 2021</v>
      </c>
      <c r="C474" t="s">
        <v>565</v>
      </c>
      <c r="D474" t="s">
        <v>640</v>
      </c>
      <c r="E474"/>
      <c r="F474" s="3" t="s">
        <v>644</v>
      </c>
      <c r="G474" s="3" t="s">
        <v>644</v>
      </c>
      <c r="H474" t="s">
        <v>153</v>
      </c>
      <c r="I474" t="s">
        <v>154</v>
      </c>
      <c r="J474" t="s">
        <v>74</v>
      </c>
      <c r="K474" s="3" t="s">
        <v>96</v>
      </c>
      <c r="L474" t="s">
        <v>97</v>
      </c>
      <c r="M474" s="3" t="s">
        <v>642</v>
      </c>
      <c r="N474"/>
      <c r="O474">
        <v>31.1</v>
      </c>
      <c r="P474" t="s">
        <v>77</v>
      </c>
      <c r="Q474">
        <v>1</v>
      </c>
      <c r="R474">
        <v>3</v>
      </c>
      <c r="S474" t="s">
        <v>643</v>
      </c>
      <c r="T474">
        <v>3000000</v>
      </c>
      <c r="U474" t="s">
        <v>122</v>
      </c>
      <c r="V474">
        <v>18</v>
      </c>
      <c r="W474">
        <v>18</v>
      </c>
      <c r="X474" t="s">
        <v>103</v>
      </c>
      <c r="Y474">
        <v>18</v>
      </c>
      <c r="Z474" t="s">
        <v>104</v>
      </c>
      <c r="AA474" t="s">
        <v>233</v>
      </c>
      <c r="AB474"/>
      <c r="AC474"/>
      <c r="AD474"/>
      <c r="AE474"/>
      <c r="AF474"/>
      <c r="AG474"/>
      <c r="AH474"/>
      <c r="AI474"/>
      <c r="AJ474"/>
      <c r="AK474"/>
      <c r="AL474"/>
      <c r="AM474" t="s">
        <v>64</v>
      </c>
      <c r="AN474" t="s">
        <v>65</v>
      </c>
      <c r="AO474"/>
      <c r="AP474"/>
      <c r="AQ474" t="s">
        <v>77</v>
      </c>
      <c r="AR474" s="5"/>
      <c r="AS474"/>
      <c r="AT474" t="s">
        <v>68</v>
      </c>
      <c r="AU474" t="s">
        <v>68</v>
      </c>
      <c r="AV474"/>
      <c r="AW474"/>
      <c r="AX474"/>
      <c r="AY474"/>
      <c r="AZ474"/>
      <c r="BA474"/>
      <c r="BB474"/>
      <c r="BC474"/>
      <c r="BD474"/>
      <c r="BE474"/>
      <c r="BF474"/>
      <c r="BG474"/>
      <c r="BH474"/>
      <c r="BI474"/>
      <c r="BJ474"/>
      <c r="BK474"/>
      <c r="BL474"/>
      <c r="BM474"/>
      <c r="BN474"/>
      <c r="BO474"/>
      <c r="BP474"/>
      <c r="BQ474"/>
      <c r="BR474"/>
      <c r="BS474"/>
      <c r="BT474"/>
      <c r="BU474"/>
      <c r="BV474"/>
      <c r="BW474"/>
      <c r="BX474"/>
      <c r="BY474"/>
      <c r="BZ474"/>
      <c r="CA474"/>
      <c r="CB474"/>
      <c r="CC474"/>
      <c r="CD474"/>
      <c r="CE474"/>
      <c r="CF474"/>
      <c r="CG474"/>
      <c r="CH474"/>
      <c r="CI474"/>
      <c r="CJ474"/>
      <c r="CK474"/>
      <c r="CL474"/>
      <c r="CM474"/>
      <c r="CN474"/>
      <c r="CO474"/>
      <c r="CP474"/>
    </row>
    <row r="475" spans="1:94">
      <c r="A475" t="s">
        <v>639</v>
      </c>
      <c r="B475" t="str">
        <f t="shared" si="66"/>
        <v xml:space="preserve"> 2021</v>
      </c>
      <c r="C475" t="s">
        <v>565</v>
      </c>
      <c r="D475" t="s">
        <v>640</v>
      </c>
      <c r="F475" s="3" t="s">
        <v>644</v>
      </c>
      <c r="G475" s="3" t="s">
        <v>644</v>
      </c>
      <c r="H475" t="s">
        <v>153</v>
      </c>
      <c r="I475" t="s">
        <v>154</v>
      </c>
      <c r="J475" t="s">
        <v>74</v>
      </c>
      <c r="K475" s="3" t="s">
        <v>96</v>
      </c>
      <c r="L475" t="s">
        <v>97</v>
      </c>
      <c r="M475" s="3" t="s">
        <v>642</v>
      </c>
      <c r="O475">
        <v>31.1</v>
      </c>
      <c r="P475" t="s">
        <v>77</v>
      </c>
      <c r="Q475">
        <v>1</v>
      </c>
      <c r="R475">
        <v>3</v>
      </c>
      <c r="S475" t="s">
        <v>643</v>
      </c>
      <c r="T475">
        <v>3000000</v>
      </c>
      <c r="U475" t="s">
        <v>122</v>
      </c>
      <c r="V475">
        <v>18</v>
      </c>
      <c r="W475">
        <v>18</v>
      </c>
      <c r="X475" t="s">
        <v>103</v>
      </c>
      <c r="Y475">
        <v>18</v>
      </c>
      <c r="Z475" t="s">
        <v>104</v>
      </c>
      <c r="AA475" t="s">
        <v>231</v>
      </c>
      <c r="AM475" t="s">
        <v>64</v>
      </c>
      <c r="AN475" t="s">
        <v>65</v>
      </c>
      <c r="AQ475" t="s">
        <v>77</v>
      </c>
      <c r="AT475" t="s">
        <v>68</v>
      </c>
      <c r="AU475" t="s">
        <v>68</v>
      </c>
    </row>
    <row r="476" spans="1:94">
      <c r="A476" t="s">
        <v>639</v>
      </c>
      <c r="B476" t="str">
        <f t="shared" si="66"/>
        <v xml:space="preserve"> 2021</v>
      </c>
      <c r="C476" t="s">
        <v>565</v>
      </c>
      <c r="D476" t="s">
        <v>640</v>
      </c>
      <c r="F476" s="3" t="s">
        <v>644</v>
      </c>
      <c r="G476" s="3" t="s">
        <v>644</v>
      </c>
      <c r="H476" t="s">
        <v>153</v>
      </c>
      <c r="I476" t="s">
        <v>154</v>
      </c>
      <c r="J476" t="s">
        <v>74</v>
      </c>
      <c r="K476" s="3" t="s">
        <v>96</v>
      </c>
      <c r="L476" t="s">
        <v>97</v>
      </c>
      <c r="M476" s="3" t="s">
        <v>642</v>
      </c>
      <c r="O476">
        <v>31.1</v>
      </c>
      <c r="P476" t="s">
        <v>77</v>
      </c>
      <c r="Q476">
        <v>1</v>
      </c>
      <c r="R476" t="s">
        <v>645</v>
      </c>
      <c r="S476" t="s">
        <v>643</v>
      </c>
      <c r="T476" t="s">
        <v>646</v>
      </c>
      <c r="U476" t="s">
        <v>122</v>
      </c>
      <c r="V476">
        <v>5</v>
      </c>
      <c r="W476">
        <v>5</v>
      </c>
      <c r="X476" t="s">
        <v>103</v>
      </c>
      <c r="Y476">
        <v>5</v>
      </c>
      <c r="Z476" t="s">
        <v>104</v>
      </c>
      <c r="AA476" t="s">
        <v>231</v>
      </c>
      <c r="AB476" t="s">
        <v>109</v>
      </c>
      <c r="AD476">
        <v>14.6</v>
      </c>
      <c r="AG476" t="s">
        <v>643</v>
      </c>
      <c r="AH476" s="26">
        <v>14600000</v>
      </c>
      <c r="AK476" t="s">
        <v>122</v>
      </c>
      <c r="AM476" t="s">
        <v>64</v>
      </c>
      <c r="AN476" t="s">
        <v>65</v>
      </c>
      <c r="AQ476" t="s">
        <v>77</v>
      </c>
      <c r="AT476" t="s">
        <v>68</v>
      </c>
      <c r="AU476" t="s">
        <v>68</v>
      </c>
    </row>
    <row r="477" spans="1:94" ht="78.75">
      <c r="A477" t="s">
        <v>639</v>
      </c>
      <c r="B477" t="str">
        <f t="shared" si="66"/>
        <v xml:space="preserve"> 2021</v>
      </c>
      <c r="C477" t="s">
        <v>565</v>
      </c>
      <c r="D477" t="s">
        <v>640</v>
      </c>
      <c r="F477" s="3" t="s">
        <v>647</v>
      </c>
      <c r="G477" s="3" t="s">
        <v>647</v>
      </c>
      <c r="H477" t="s">
        <v>153</v>
      </c>
      <c r="I477" t="s">
        <v>154</v>
      </c>
      <c r="J477" t="s">
        <v>74</v>
      </c>
      <c r="K477" s="3" t="s">
        <v>96</v>
      </c>
      <c r="L477" t="s">
        <v>97</v>
      </c>
      <c r="M477" s="3" t="s">
        <v>642</v>
      </c>
      <c r="O477">
        <v>31.1</v>
      </c>
      <c r="P477" t="s">
        <v>77</v>
      </c>
      <c r="Q477">
        <v>1</v>
      </c>
      <c r="R477">
        <v>2.1</v>
      </c>
      <c r="S477" t="s">
        <v>643</v>
      </c>
      <c r="T477">
        <v>2100000</v>
      </c>
      <c r="U477" t="s">
        <v>122</v>
      </c>
      <c r="V477">
        <v>18</v>
      </c>
      <c r="W477">
        <v>18</v>
      </c>
      <c r="X477" t="s">
        <v>103</v>
      </c>
      <c r="Y477">
        <v>18</v>
      </c>
      <c r="Z477" t="s">
        <v>104</v>
      </c>
      <c r="AA477" t="s">
        <v>233</v>
      </c>
      <c r="AM477" t="s">
        <v>64</v>
      </c>
      <c r="AN477" t="s">
        <v>65</v>
      </c>
      <c r="AQ477" t="s">
        <v>77</v>
      </c>
      <c r="AR477" s="4" t="s">
        <v>648</v>
      </c>
      <c r="AT477" t="s">
        <v>68</v>
      </c>
      <c r="AU477" t="s">
        <v>68</v>
      </c>
    </row>
    <row r="478" spans="1:94">
      <c r="A478" t="s">
        <v>639</v>
      </c>
      <c r="B478" t="str">
        <f t="shared" si="66"/>
        <v xml:space="preserve"> 2021</v>
      </c>
      <c r="C478" t="s">
        <v>565</v>
      </c>
      <c r="D478" t="s">
        <v>640</v>
      </c>
      <c r="F478" s="3" t="s">
        <v>647</v>
      </c>
      <c r="G478" s="3" t="s">
        <v>647</v>
      </c>
      <c r="H478" t="s">
        <v>153</v>
      </c>
      <c r="I478" t="s">
        <v>154</v>
      </c>
      <c r="J478" t="s">
        <v>74</v>
      </c>
      <c r="K478" s="3" t="s">
        <v>96</v>
      </c>
      <c r="L478" t="s">
        <v>97</v>
      </c>
      <c r="M478" s="3" t="s">
        <v>642</v>
      </c>
      <c r="O478">
        <v>31.1</v>
      </c>
      <c r="P478" t="s">
        <v>77</v>
      </c>
      <c r="Q478">
        <v>1</v>
      </c>
      <c r="R478">
        <v>2.1</v>
      </c>
      <c r="S478" t="s">
        <v>643</v>
      </c>
      <c r="T478">
        <v>2100000</v>
      </c>
      <c r="U478" t="s">
        <v>122</v>
      </c>
      <c r="V478">
        <v>18</v>
      </c>
      <c r="W478">
        <v>18</v>
      </c>
      <c r="X478" t="s">
        <v>103</v>
      </c>
      <c r="Y478">
        <v>18</v>
      </c>
      <c r="Z478" t="s">
        <v>104</v>
      </c>
      <c r="AA478" t="s">
        <v>231</v>
      </c>
      <c r="AM478" t="s">
        <v>64</v>
      </c>
      <c r="AN478" t="s">
        <v>65</v>
      </c>
      <c r="AQ478" t="s">
        <v>77</v>
      </c>
      <c r="AT478" t="s">
        <v>68</v>
      </c>
      <c r="AU478" t="s">
        <v>68</v>
      </c>
    </row>
    <row r="479" spans="1:94">
      <c r="A479" t="s">
        <v>639</v>
      </c>
      <c r="B479" t="str">
        <f t="shared" si="66"/>
        <v xml:space="preserve"> 2021</v>
      </c>
      <c r="C479" t="s">
        <v>565</v>
      </c>
      <c r="D479" t="s">
        <v>640</v>
      </c>
      <c r="F479" s="3" t="s">
        <v>641</v>
      </c>
      <c r="G479" s="3" t="s">
        <v>641</v>
      </c>
      <c r="H479" t="s">
        <v>153</v>
      </c>
      <c r="I479" t="s">
        <v>154</v>
      </c>
      <c r="J479" t="s">
        <v>74</v>
      </c>
      <c r="K479" s="3" t="s">
        <v>96</v>
      </c>
      <c r="L479" t="s">
        <v>97</v>
      </c>
      <c r="M479" s="3" t="s">
        <v>642</v>
      </c>
      <c r="O479">
        <v>31.1</v>
      </c>
      <c r="P479" t="s">
        <v>77</v>
      </c>
      <c r="Q479">
        <v>1</v>
      </c>
      <c r="R479">
        <v>4.2</v>
      </c>
      <c r="S479" t="s">
        <v>643</v>
      </c>
      <c r="T479">
        <v>4200000</v>
      </c>
      <c r="U479" t="s">
        <v>122</v>
      </c>
      <c r="V479">
        <v>18</v>
      </c>
      <c r="W479">
        <v>18</v>
      </c>
      <c r="X479" t="s">
        <v>103</v>
      </c>
      <c r="Y479">
        <v>18</v>
      </c>
      <c r="Z479" t="s">
        <v>194</v>
      </c>
      <c r="AA479" t="s">
        <v>195</v>
      </c>
      <c r="AM479" t="s">
        <v>64</v>
      </c>
      <c r="AN479" t="s">
        <v>65</v>
      </c>
      <c r="AQ479" t="s">
        <v>77</v>
      </c>
      <c r="AT479" t="s">
        <v>68</v>
      </c>
      <c r="AU479" t="s">
        <v>68</v>
      </c>
    </row>
    <row r="480" spans="1:94">
      <c r="A480" t="s">
        <v>639</v>
      </c>
      <c r="B480" t="str">
        <f t="shared" si="66"/>
        <v xml:space="preserve"> 2021</v>
      </c>
      <c r="C480" t="s">
        <v>565</v>
      </c>
      <c r="D480" t="s">
        <v>640</v>
      </c>
      <c r="F480" s="3" t="s">
        <v>644</v>
      </c>
      <c r="G480" s="3" t="s">
        <v>644</v>
      </c>
      <c r="H480" t="s">
        <v>153</v>
      </c>
      <c r="I480" t="s">
        <v>154</v>
      </c>
      <c r="J480" t="s">
        <v>74</v>
      </c>
      <c r="K480" s="3" t="s">
        <v>96</v>
      </c>
      <c r="L480" t="s">
        <v>97</v>
      </c>
      <c r="M480" s="3" t="s">
        <v>642</v>
      </c>
      <c r="O480">
        <v>31.1</v>
      </c>
      <c r="P480" t="s">
        <v>77</v>
      </c>
      <c r="Q480">
        <v>1</v>
      </c>
      <c r="R480">
        <v>3</v>
      </c>
      <c r="S480" t="s">
        <v>643</v>
      </c>
      <c r="T480">
        <v>3000000</v>
      </c>
      <c r="U480" t="s">
        <v>122</v>
      </c>
      <c r="V480">
        <v>18</v>
      </c>
      <c r="W480">
        <v>18</v>
      </c>
      <c r="X480" t="s">
        <v>103</v>
      </c>
      <c r="Y480">
        <v>18</v>
      </c>
      <c r="Z480" t="s">
        <v>194</v>
      </c>
      <c r="AA480" t="s">
        <v>195</v>
      </c>
      <c r="AM480" t="s">
        <v>64</v>
      </c>
      <c r="AN480" t="s">
        <v>65</v>
      </c>
      <c r="AQ480" t="s">
        <v>77</v>
      </c>
      <c r="AT480" t="s">
        <v>68</v>
      </c>
      <c r="AU480" t="s">
        <v>68</v>
      </c>
    </row>
    <row r="481" spans="1:47">
      <c r="A481" t="s">
        <v>639</v>
      </c>
      <c r="B481" t="str">
        <f t="shared" si="66"/>
        <v xml:space="preserve"> 2021</v>
      </c>
      <c r="C481" t="s">
        <v>565</v>
      </c>
      <c r="D481" t="s">
        <v>640</v>
      </c>
      <c r="F481" s="3" t="s">
        <v>647</v>
      </c>
      <c r="G481" s="3" t="s">
        <v>647</v>
      </c>
      <c r="H481" t="s">
        <v>153</v>
      </c>
      <c r="I481" t="s">
        <v>154</v>
      </c>
      <c r="J481" t="s">
        <v>74</v>
      </c>
      <c r="K481" s="3" t="s">
        <v>96</v>
      </c>
      <c r="L481" t="s">
        <v>97</v>
      </c>
      <c r="M481" s="3" t="s">
        <v>642</v>
      </c>
      <c r="O481">
        <v>31.1</v>
      </c>
      <c r="P481" t="s">
        <v>77</v>
      </c>
      <c r="Q481">
        <v>1</v>
      </c>
      <c r="R481">
        <v>2.1</v>
      </c>
      <c r="S481" t="s">
        <v>643</v>
      </c>
      <c r="T481">
        <v>2100000</v>
      </c>
      <c r="U481" t="s">
        <v>122</v>
      </c>
      <c r="V481">
        <v>18</v>
      </c>
      <c r="W481">
        <v>18</v>
      </c>
      <c r="X481" t="s">
        <v>103</v>
      </c>
      <c r="Y481">
        <v>18</v>
      </c>
      <c r="Z481" t="s">
        <v>194</v>
      </c>
      <c r="AA481" t="s">
        <v>195</v>
      </c>
      <c r="AM481" t="s">
        <v>64</v>
      </c>
      <c r="AN481" t="s">
        <v>65</v>
      </c>
      <c r="AQ481" t="s">
        <v>77</v>
      </c>
      <c r="AT481" t="s">
        <v>68</v>
      </c>
      <c r="AU481" t="s">
        <v>68</v>
      </c>
    </row>
    <row r="482" spans="1:47">
      <c r="A482" t="s">
        <v>639</v>
      </c>
      <c r="B482" t="str">
        <f t="shared" si="66"/>
        <v xml:space="preserve"> 2021</v>
      </c>
      <c r="C482" t="s">
        <v>565</v>
      </c>
      <c r="D482" t="s">
        <v>640</v>
      </c>
      <c r="F482" s="3" t="s">
        <v>644</v>
      </c>
      <c r="G482" s="3" t="s">
        <v>644</v>
      </c>
      <c r="H482" t="s">
        <v>153</v>
      </c>
      <c r="I482" t="s">
        <v>154</v>
      </c>
      <c r="J482" t="s">
        <v>74</v>
      </c>
      <c r="K482" s="3" t="s">
        <v>96</v>
      </c>
      <c r="L482" t="s">
        <v>97</v>
      </c>
      <c r="M482" s="3" t="s">
        <v>642</v>
      </c>
      <c r="O482">
        <v>31.1</v>
      </c>
      <c r="P482" t="s">
        <v>77</v>
      </c>
      <c r="Q482">
        <v>1</v>
      </c>
      <c r="R482">
        <v>18.8</v>
      </c>
      <c r="S482" t="s">
        <v>643</v>
      </c>
      <c r="T482" s="26">
        <v>18800000</v>
      </c>
      <c r="U482" t="s">
        <v>122</v>
      </c>
      <c r="V482">
        <v>6</v>
      </c>
      <c r="W482">
        <v>6</v>
      </c>
      <c r="X482" t="s">
        <v>103</v>
      </c>
      <c r="Y482">
        <v>6</v>
      </c>
      <c r="Z482" t="s">
        <v>81</v>
      </c>
      <c r="AA482" t="s">
        <v>81</v>
      </c>
      <c r="AD482">
        <f>R482</f>
        <v>18.8</v>
      </c>
      <c r="AG482" t="s">
        <v>643</v>
      </c>
      <c r="AH482" s="26">
        <f>T482</f>
        <v>18800000</v>
      </c>
      <c r="AK482" t="s">
        <v>122</v>
      </c>
      <c r="AL482">
        <v>100</v>
      </c>
      <c r="AM482" t="str">
        <f>IF(ISBLANK(AL482),"",IF(AL482&gt;=75,"Severe",IF(AL482&gt;=25,"Significant",IF(AL482&gt;=1,"Some", IF(AL482=0,"None")))))</f>
        <v>Severe</v>
      </c>
      <c r="AN482" t="str">
        <f>IF(ISBLANK(AL482),"",IF(AL482&gt;=75,"None",IF(AL482&gt;=25,"Low",IF(AL482&gt;=1,"Medium", IF(AL482=0,"High")))))</f>
        <v>None</v>
      </c>
      <c r="AO482" t="str">
        <f>AM482</f>
        <v>Severe</v>
      </c>
      <c r="AP482" t="str">
        <f>AN482</f>
        <v>None</v>
      </c>
      <c r="AQ482" t="s">
        <v>77</v>
      </c>
      <c r="AT482" t="s">
        <v>68</v>
      </c>
      <c r="AU482" t="s">
        <v>68</v>
      </c>
    </row>
    <row r="483" spans="1:47">
      <c r="A483" t="s">
        <v>639</v>
      </c>
      <c r="B483" t="str">
        <f t="shared" si="66"/>
        <v xml:space="preserve"> 2021</v>
      </c>
      <c r="C483" t="s">
        <v>565</v>
      </c>
      <c r="D483" t="s">
        <v>640</v>
      </c>
      <c r="F483" s="3" t="s">
        <v>644</v>
      </c>
      <c r="G483" s="3" t="s">
        <v>644</v>
      </c>
      <c r="H483" t="s">
        <v>153</v>
      </c>
      <c r="I483" t="s">
        <v>154</v>
      </c>
      <c r="J483" t="s">
        <v>74</v>
      </c>
      <c r="K483" s="3" t="s">
        <v>96</v>
      </c>
      <c r="L483" t="s">
        <v>97</v>
      </c>
      <c r="M483" s="3" t="s">
        <v>642</v>
      </c>
      <c r="O483">
        <v>31.1</v>
      </c>
      <c r="P483" t="s">
        <v>77</v>
      </c>
      <c r="Q483">
        <v>1</v>
      </c>
      <c r="R483" t="s">
        <v>645</v>
      </c>
      <c r="S483" t="s">
        <v>643</v>
      </c>
      <c r="T483" t="s">
        <v>646</v>
      </c>
      <c r="U483" t="s">
        <v>122</v>
      </c>
      <c r="V483">
        <v>5</v>
      </c>
      <c r="W483">
        <v>5</v>
      </c>
      <c r="X483" t="s">
        <v>103</v>
      </c>
      <c r="Y483">
        <v>5</v>
      </c>
      <c r="Z483" t="s">
        <v>81</v>
      </c>
      <c r="AA483" t="s">
        <v>81</v>
      </c>
      <c r="AB483" t="s">
        <v>114</v>
      </c>
      <c r="AD483">
        <v>19.899999999999999</v>
      </c>
      <c r="AG483" t="s">
        <v>643</v>
      </c>
      <c r="AH483" s="26">
        <v>19900000</v>
      </c>
      <c r="AK483" t="s">
        <v>122</v>
      </c>
      <c r="AL483">
        <v>50</v>
      </c>
      <c r="AM483" t="str">
        <f>IF(ISBLANK(AL483),"",IF(AL483&gt;=75,"Severe",IF(AL483&gt;=25,"Significant",IF(AL483&gt;=1,"Some", IF(AL483=0,"None")))))</f>
        <v>Significant</v>
      </c>
      <c r="AN483" t="str">
        <f>IF(ISBLANK(AL483),"",IF(AL483&gt;=75,"None",IF(AL483&gt;=25,"Low",IF(AL483&gt;=1,"Medium", IF(AL483=0,"High")))))</f>
        <v>Low</v>
      </c>
      <c r="AQ483" t="s">
        <v>77</v>
      </c>
      <c r="AT483" t="s">
        <v>68</v>
      </c>
      <c r="AU483" t="s">
        <v>68</v>
      </c>
    </row>
    <row r="484" spans="1:47" ht="85.5" customHeight="1">
      <c r="A484" t="s">
        <v>649</v>
      </c>
      <c r="B484" t="str">
        <f t="shared" si="66"/>
        <v xml:space="preserve"> 2014</v>
      </c>
      <c r="C484" t="s">
        <v>71</v>
      </c>
      <c r="D484" t="s">
        <v>72</v>
      </c>
      <c r="E484">
        <v>7440508</v>
      </c>
      <c r="F484" s="3" t="s">
        <v>73</v>
      </c>
      <c r="G484" s="3" t="s">
        <v>73</v>
      </c>
      <c r="H484" s="3" t="s">
        <v>468</v>
      </c>
      <c r="I484" s="3" t="s">
        <v>469</v>
      </c>
      <c r="J484" s="3" t="s">
        <v>119</v>
      </c>
      <c r="K484" s="3" t="s">
        <v>54</v>
      </c>
      <c r="L484" t="s">
        <v>55</v>
      </c>
      <c r="M484" s="3" t="s">
        <v>60</v>
      </c>
      <c r="N484" s="3" t="s">
        <v>60</v>
      </c>
      <c r="O484" s="3" t="s">
        <v>60</v>
      </c>
      <c r="P484" t="s">
        <v>574</v>
      </c>
      <c r="Q484" s="3" t="s">
        <v>60</v>
      </c>
      <c r="R484" s="3" t="s">
        <v>60</v>
      </c>
      <c r="S484" s="3" t="s">
        <v>60</v>
      </c>
      <c r="T484" s="3" t="s">
        <v>60</v>
      </c>
      <c r="U484" s="3" t="s">
        <v>60</v>
      </c>
      <c r="V484" s="3" t="s">
        <v>60</v>
      </c>
      <c r="W484" s="3" t="s">
        <v>60</v>
      </c>
      <c r="X484" s="3" t="s">
        <v>60</v>
      </c>
      <c r="Y484" s="3" t="s">
        <v>60</v>
      </c>
      <c r="Z484" t="s">
        <v>62</v>
      </c>
      <c r="AA484" t="s">
        <v>175</v>
      </c>
      <c r="AM484" t="s">
        <v>64</v>
      </c>
      <c r="AN484" t="s">
        <v>65</v>
      </c>
      <c r="AO484" t="str">
        <f>AM484</f>
        <v>Sublethal</v>
      </c>
      <c r="AP484" t="str">
        <f>AN484</f>
        <v>High</v>
      </c>
      <c r="AQ484" t="s">
        <v>77</v>
      </c>
      <c r="AR484" s="5" t="s">
        <v>650</v>
      </c>
      <c r="AT484" t="s">
        <v>68</v>
      </c>
      <c r="AU484" t="s">
        <v>68</v>
      </c>
    </row>
    <row r="485" spans="1:47" ht="47.25">
      <c r="A485" t="s">
        <v>651</v>
      </c>
      <c r="B485" t="str">
        <f t="shared" si="66"/>
        <v xml:space="preserve"> 2020</v>
      </c>
      <c r="C485" t="s">
        <v>352</v>
      </c>
      <c r="D485" t="s">
        <v>652</v>
      </c>
      <c r="E485" t="s">
        <v>653</v>
      </c>
      <c r="F485" s="3" t="s">
        <v>654</v>
      </c>
      <c r="G485" s="3" t="s">
        <v>654</v>
      </c>
      <c r="H485" t="s">
        <v>153</v>
      </c>
      <c r="I485" t="s">
        <v>154</v>
      </c>
      <c r="J485" t="s">
        <v>74</v>
      </c>
      <c r="K485" s="3" t="s">
        <v>120</v>
      </c>
      <c r="L485" t="s">
        <v>189</v>
      </c>
      <c r="M485" s="3" t="s">
        <v>655</v>
      </c>
      <c r="N485" s="3" t="s">
        <v>60</v>
      </c>
      <c r="O485">
        <v>20</v>
      </c>
      <c r="P485" t="s">
        <v>77</v>
      </c>
      <c r="Q485">
        <v>2</v>
      </c>
      <c r="R485" t="s">
        <v>656</v>
      </c>
      <c r="S485" t="s">
        <v>122</v>
      </c>
      <c r="T485" t="s">
        <v>656</v>
      </c>
      <c r="U485" t="s">
        <v>122</v>
      </c>
      <c r="V485">
        <v>4</v>
      </c>
      <c r="W485">
        <v>96</v>
      </c>
      <c r="X485" t="s">
        <v>79</v>
      </c>
      <c r="Y485">
        <v>4</v>
      </c>
      <c r="Z485" t="s">
        <v>104</v>
      </c>
      <c r="AA485" t="s">
        <v>231</v>
      </c>
      <c r="AM485" t="s">
        <v>64</v>
      </c>
      <c r="AN485" t="s">
        <v>65</v>
      </c>
      <c r="AO485" t="str">
        <f>AM485</f>
        <v>Sublethal</v>
      </c>
      <c r="AP485" t="str">
        <f>AN485</f>
        <v>High</v>
      </c>
      <c r="AQ485" t="s">
        <v>77</v>
      </c>
      <c r="AR485" s="5" t="s">
        <v>657</v>
      </c>
      <c r="AT485" t="s">
        <v>68</v>
      </c>
      <c r="AU485" t="s">
        <v>68</v>
      </c>
    </row>
    <row r="486" spans="1:47">
      <c r="A486" t="s">
        <v>651</v>
      </c>
      <c r="B486" t="str">
        <f t="shared" si="66"/>
        <v xml:space="preserve"> 2020</v>
      </c>
      <c r="C486" t="s">
        <v>352</v>
      </c>
      <c r="D486" t="s">
        <v>652</v>
      </c>
      <c r="E486" t="s">
        <v>653</v>
      </c>
      <c r="F486" s="3" t="s">
        <v>654</v>
      </c>
      <c r="G486" s="3" t="s">
        <v>654</v>
      </c>
      <c r="H486" t="s">
        <v>153</v>
      </c>
      <c r="I486" t="s">
        <v>154</v>
      </c>
      <c r="J486" t="s">
        <v>74</v>
      </c>
      <c r="K486" s="3" t="s">
        <v>120</v>
      </c>
      <c r="L486" t="s">
        <v>189</v>
      </c>
      <c r="M486" s="3" t="s">
        <v>655</v>
      </c>
      <c r="N486" s="3" t="s">
        <v>60</v>
      </c>
      <c r="O486">
        <v>20</v>
      </c>
      <c r="P486" t="s">
        <v>77</v>
      </c>
      <c r="Q486">
        <v>14</v>
      </c>
      <c r="R486" t="s">
        <v>658</v>
      </c>
      <c r="S486" t="s">
        <v>122</v>
      </c>
      <c r="T486" t="s">
        <v>658</v>
      </c>
      <c r="U486" t="s">
        <v>122</v>
      </c>
      <c r="V486">
        <v>28</v>
      </c>
      <c r="W486">
        <v>28</v>
      </c>
      <c r="X486" t="s">
        <v>103</v>
      </c>
      <c r="Y486">
        <v>28</v>
      </c>
      <c r="Z486" t="s">
        <v>104</v>
      </c>
      <c r="AA486" t="s">
        <v>231</v>
      </c>
      <c r="AM486" t="s">
        <v>64</v>
      </c>
      <c r="AN486" t="s">
        <v>65</v>
      </c>
      <c r="AQ486" t="s">
        <v>77</v>
      </c>
      <c r="AT486" t="s">
        <v>68</v>
      </c>
      <c r="AU486" t="s">
        <v>68</v>
      </c>
    </row>
    <row r="487" spans="1:47" ht="63">
      <c r="A487" t="s">
        <v>659</v>
      </c>
      <c r="B487" t="str">
        <f t="shared" si="66"/>
        <v xml:space="preserve"> 2021</v>
      </c>
      <c r="C487" t="s">
        <v>352</v>
      </c>
      <c r="D487" s="3" t="s">
        <v>660</v>
      </c>
      <c r="E487" s="3" t="s">
        <v>661</v>
      </c>
      <c r="F487" t="s">
        <v>662</v>
      </c>
      <c r="G487" t="s">
        <v>662</v>
      </c>
      <c r="H487" t="s">
        <v>153</v>
      </c>
      <c r="I487" t="s">
        <v>154</v>
      </c>
      <c r="J487" t="s">
        <v>74</v>
      </c>
      <c r="K487" s="3" t="s">
        <v>120</v>
      </c>
      <c r="L487" t="s">
        <v>189</v>
      </c>
      <c r="M487" s="3" t="s">
        <v>655</v>
      </c>
      <c r="N487" s="3" t="s">
        <v>60</v>
      </c>
      <c r="O487">
        <v>20</v>
      </c>
      <c r="P487" t="s">
        <v>77</v>
      </c>
      <c r="Q487">
        <v>2</v>
      </c>
      <c r="R487" t="s">
        <v>658</v>
      </c>
      <c r="S487" t="s">
        <v>122</v>
      </c>
      <c r="T487" t="s">
        <v>658</v>
      </c>
      <c r="U487" t="s">
        <v>122</v>
      </c>
      <c r="V487">
        <v>4</v>
      </c>
      <c r="W487">
        <v>96</v>
      </c>
      <c r="X487" t="s">
        <v>79</v>
      </c>
      <c r="Y487">
        <v>4</v>
      </c>
      <c r="Z487" t="s">
        <v>104</v>
      </c>
      <c r="AA487" t="s">
        <v>231</v>
      </c>
      <c r="AM487" t="s">
        <v>64</v>
      </c>
      <c r="AN487" t="s">
        <v>65</v>
      </c>
      <c r="AO487" t="str">
        <f>AM487</f>
        <v>Sublethal</v>
      </c>
      <c r="AP487" t="str">
        <f>AN487</f>
        <v>High</v>
      </c>
      <c r="AQ487" t="s">
        <v>77</v>
      </c>
      <c r="AR487" s="5" t="s">
        <v>663</v>
      </c>
      <c r="AT487" t="s">
        <v>68</v>
      </c>
      <c r="AU487" t="s">
        <v>68</v>
      </c>
    </row>
    <row r="488" spans="1:47">
      <c r="A488" t="s">
        <v>659</v>
      </c>
      <c r="B488" t="str">
        <f t="shared" si="66"/>
        <v xml:space="preserve"> 2021</v>
      </c>
      <c r="C488" t="s">
        <v>352</v>
      </c>
      <c r="D488" s="3" t="s">
        <v>660</v>
      </c>
      <c r="E488" s="3" t="s">
        <v>661</v>
      </c>
      <c r="F488" t="s">
        <v>662</v>
      </c>
      <c r="G488" t="s">
        <v>662</v>
      </c>
      <c r="H488" t="s">
        <v>153</v>
      </c>
      <c r="I488" t="s">
        <v>154</v>
      </c>
      <c r="J488" t="s">
        <v>74</v>
      </c>
      <c r="K488" s="3" t="s">
        <v>120</v>
      </c>
      <c r="L488" t="s">
        <v>189</v>
      </c>
      <c r="M488" s="3" t="s">
        <v>655</v>
      </c>
      <c r="N488" s="3" t="s">
        <v>60</v>
      </c>
      <c r="O488">
        <v>20</v>
      </c>
      <c r="P488" t="s">
        <v>77</v>
      </c>
      <c r="Q488">
        <v>14</v>
      </c>
      <c r="R488" t="s">
        <v>664</v>
      </c>
      <c r="S488" t="s">
        <v>665</v>
      </c>
      <c r="T488" t="s">
        <v>664</v>
      </c>
      <c r="U488" t="s">
        <v>665</v>
      </c>
      <c r="V488">
        <v>28</v>
      </c>
      <c r="W488">
        <v>28</v>
      </c>
      <c r="X488" t="s">
        <v>103</v>
      </c>
      <c r="Y488">
        <v>28</v>
      </c>
      <c r="Z488" t="s">
        <v>104</v>
      </c>
      <c r="AA488" t="s">
        <v>231</v>
      </c>
      <c r="AM488" t="s">
        <v>64</v>
      </c>
      <c r="AN488" t="s">
        <v>65</v>
      </c>
      <c r="AQ488" t="s">
        <v>77</v>
      </c>
      <c r="AT488" t="s">
        <v>68</v>
      </c>
      <c r="AU488" t="s">
        <v>68</v>
      </c>
    </row>
    <row r="489" spans="1:47">
      <c r="A489" t="s">
        <v>659</v>
      </c>
      <c r="B489" t="str">
        <f t="shared" si="66"/>
        <v xml:space="preserve"> 2021</v>
      </c>
      <c r="C489" t="s">
        <v>352</v>
      </c>
      <c r="D489" s="3" t="s">
        <v>660</v>
      </c>
      <c r="E489" s="3" t="s">
        <v>661</v>
      </c>
      <c r="F489" t="s">
        <v>662</v>
      </c>
      <c r="G489" t="s">
        <v>662</v>
      </c>
      <c r="H489" t="s">
        <v>153</v>
      </c>
      <c r="I489" t="s">
        <v>154</v>
      </c>
      <c r="J489" t="s">
        <v>74</v>
      </c>
      <c r="K489" s="3" t="s">
        <v>120</v>
      </c>
      <c r="L489" t="s">
        <v>189</v>
      </c>
      <c r="M489" s="3" t="s">
        <v>655</v>
      </c>
      <c r="N489" s="3" t="s">
        <v>60</v>
      </c>
      <c r="O489">
        <v>20</v>
      </c>
      <c r="P489" t="s">
        <v>77</v>
      </c>
      <c r="Q489">
        <v>2</v>
      </c>
      <c r="R489" t="s">
        <v>658</v>
      </c>
      <c r="S489" t="s">
        <v>122</v>
      </c>
      <c r="T489" t="s">
        <v>658</v>
      </c>
      <c r="U489" t="s">
        <v>122</v>
      </c>
      <c r="V489">
        <v>4</v>
      </c>
      <c r="W489">
        <v>96</v>
      </c>
      <c r="X489" t="s">
        <v>79</v>
      </c>
      <c r="Y489">
        <v>4</v>
      </c>
      <c r="Z489" t="s">
        <v>104</v>
      </c>
      <c r="AA489" t="s">
        <v>666</v>
      </c>
      <c r="AM489" t="s">
        <v>64</v>
      </c>
      <c r="AN489" t="s">
        <v>65</v>
      </c>
      <c r="AQ489" t="s">
        <v>77</v>
      </c>
      <c r="AT489" t="s">
        <v>68</v>
      </c>
      <c r="AU489" t="s">
        <v>68</v>
      </c>
    </row>
    <row r="490" spans="1:47">
      <c r="A490" t="s">
        <v>659</v>
      </c>
      <c r="B490" t="str">
        <f t="shared" si="66"/>
        <v xml:space="preserve"> 2021</v>
      </c>
      <c r="C490" t="s">
        <v>352</v>
      </c>
      <c r="D490" s="3" t="s">
        <v>660</v>
      </c>
      <c r="E490" s="3" t="s">
        <v>661</v>
      </c>
      <c r="F490" t="s">
        <v>662</v>
      </c>
      <c r="G490" t="s">
        <v>662</v>
      </c>
      <c r="H490" t="s">
        <v>153</v>
      </c>
      <c r="I490" t="s">
        <v>154</v>
      </c>
      <c r="J490" t="s">
        <v>74</v>
      </c>
      <c r="K490" s="3" t="s">
        <v>120</v>
      </c>
      <c r="L490" t="s">
        <v>189</v>
      </c>
      <c r="M490" s="3" t="s">
        <v>655</v>
      </c>
      <c r="N490" s="3" t="s">
        <v>60</v>
      </c>
      <c r="O490">
        <v>20</v>
      </c>
      <c r="P490" t="s">
        <v>77</v>
      </c>
      <c r="Q490">
        <v>14</v>
      </c>
      <c r="R490" t="s">
        <v>664</v>
      </c>
      <c r="S490" t="s">
        <v>665</v>
      </c>
      <c r="T490" t="s">
        <v>664</v>
      </c>
      <c r="U490" t="s">
        <v>665</v>
      </c>
      <c r="V490">
        <v>28</v>
      </c>
      <c r="W490">
        <v>28</v>
      </c>
      <c r="X490" t="s">
        <v>103</v>
      </c>
      <c r="Y490">
        <v>28</v>
      </c>
      <c r="Z490" t="s">
        <v>104</v>
      </c>
      <c r="AA490" t="s">
        <v>666</v>
      </c>
      <c r="AM490" t="s">
        <v>64</v>
      </c>
      <c r="AN490" t="s">
        <v>65</v>
      </c>
      <c r="AQ490" t="s">
        <v>77</v>
      </c>
      <c r="AT490" t="s">
        <v>68</v>
      </c>
      <c r="AU490" t="s">
        <v>68</v>
      </c>
    </row>
    <row r="491" spans="1:47">
      <c r="A491" t="s">
        <v>659</v>
      </c>
      <c r="B491" t="str">
        <f t="shared" si="66"/>
        <v xml:space="preserve"> 2021</v>
      </c>
      <c r="C491" t="s">
        <v>352</v>
      </c>
      <c r="D491" s="3" t="s">
        <v>660</v>
      </c>
      <c r="E491" s="3" t="s">
        <v>661</v>
      </c>
      <c r="F491" t="s">
        <v>662</v>
      </c>
      <c r="G491" t="s">
        <v>662</v>
      </c>
      <c r="H491" t="s">
        <v>153</v>
      </c>
      <c r="I491" t="s">
        <v>154</v>
      </c>
      <c r="J491" t="s">
        <v>74</v>
      </c>
      <c r="K491" s="3" t="s">
        <v>120</v>
      </c>
      <c r="L491" t="s">
        <v>189</v>
      </c>
      <c r="M491" s="3" t="s">
        <v>655</v>
      </c>
      <c r="N491" s="3" t="s">
        <v>60</v>
      </c>
      <c r="O491">
        <v>20</v>
      </c>
      <c r="P491" t="s">
        <v>77</v>
      </c>
      <c r="Q491">
        <v>2</v>
      </c>
      <c r="R491" t="s">
        <v>658</v>
      </c>
      <c r="S491" t="s">
        <v>122</v>
      </c>
      <c r="T491" t="s">
        <v>658</v>
      </c>
      <c r="U491" t="s">
        <v>122</v>
      </c>
      <c r="V491">
        <v>4</v>
      </c>
      <c r="W491">
        <v>96</v>
      </c>
      <c r="X491" t="s">
        <v>79</v>
      </c>
      <c r="Y491">
        <v>4</v>
      </c>
      <c r="Z491" t="s">
        <v>194</v>
      </c>
      <c r="AA491" t="s">
        <v>195</v>
      </c>
      <c r="AM491" t="s">
        <v>64</v>
      </c>
      <c r="AN491" t="s">
        <v>65</v>
      </c>
      <c r="AQ491" t="s">
        <v>77</v>
      </c>
      <c r="AT491" t="s">
        <v>68</v>
      </c>
      <c r="AU491" t="s">
        <v>68</v>
      </c>
    </row>
    <row r="492" spans="1:47">
      <c r="A492" t="s">
        <v>659</v>
      </c>
      <c r="B492" t="str">
        <f t="shared" si="66"/>
        <v xml:space="preserve"> 2021</v>
      </c>
      <c r="C492" t="s">
        <v>352</v>
      </c>
      <c r="D492" s="3" t="s">
        <v>660</v>
      </c>
      <c r="E492" s="3" t="s">
        <v>661</v>
      </c>
      <c r="F492" t="s">
        <v>662</v>
      </c>
      <c r="G492" t="s">
        <v>662</v>
      </c>
      <c r="H492" t="s">
        <v>153</v>
      </c>
      <c r="I492" t="s">
        <v>154</v>
      </c>
      <c r="J492" t="s">
        <v>74</v>
      </c>
      <c r="K492" s="3" t="s">
        <v>120</v>
      </c>
      <c r="L492" t="s">
        <v>189</v>
      </c>
      <c r="M492" s="3" t="s">
        <v>655</v>
      </c>
      <c r="N492" s="3" t="s">
        <v>60</v>
      </c>
      <c r="O492">
        <v>20</v>
      </c>
      <c r="P492" t="s">
        <v>77</v>
      </c>
      <c r="Q492">
        <v>14</v>
      </c>
      <c r="R492" t="s">
        <v>664</v>
      </c>
      <c r="S492" t="s">
        <v>665</v>
      </c>
      <c r="T492" t="s">
        <v>664</v>
      </c>
      <c r="U492" t="s">
        <v>665</v>
      </c>
      <c r="V492">
        <v>28</v>
      </c>
      <c r="W492">
        <v>28</v>
      </c>
      <c r="X492" t="s">
        <v>103</v>
      </c>
      <c r="Y492">
        <v>28</v>
      </c>
      <c r="Z492" t="s">
        <v>194</v>
      </c>
      <c r="AA492" t="s">
        <v>195</v>
      </c>
      <c r="AM492" t="s">
        <v>64</v>
      </c>
      <c r="AN492" t="s">
        <v>65</v>
      </c>
      <c r="AQ492" t="s">
        <v>77</v>
      </c>
      <c r="AT492" t="s">
        <v>68</v>
      </c>
      <c r="AU492" t="s">
        <v>68</v>
      </c>
    </row>
    <row r="493" spans="1:47" ht="47.25">
      <c r="A493" t="s">
        <v>667</v>
      </c>
      <c r="B493" t="str">
        <f t="shared" si="66"/>
        <v>2021b</v>
      </c>
      <c r="C493" t="s">
        <v>352</v>
      </c>
      <c r="D493" s="8" t="s">
        <v>536</v>
      </c>
      <c r="E493" s="3" t="s">
        <v>668</v>
      </c>
      <c r="F493" t="s">
        <v>669</v>
      </c>
      <c r="G493" t="s">
        <v>669</v>
      </c>
      <c r="H493" t="s">
        <v>153</v>
      </c>
      <c r="I493" t="s">
        <v>154</v>
      </c>
      <c r="J493" t="s">
        <v>74</v>
      </c>
      <c r="K493" s="3" t="s">
        <v>120</v>
      </c>
      <c r="L493" t="s">
        <v>189</v>
      </c>
      <c r="M493" t="s">
        <v>670</v>
      </c>
      <c r="N493" s="3" t="s">
        <v>60</v>
      </c>
      <c r="O493">
        <v>20</v>
      </c>
      <c r="P493" t="s">
        <v>77</v>
      </c>
      <c r="Q493">
        <v>2</v>
      </c>
      <c r="R493" t="s">
        <v>671</v>
      </c>
      <c r="S493" t="s">
        <v>122</v>
      </c>
      <c r="T493" t="s">
        <v>671</v>
      </c>
      <c r="U493" t="s">
        <v>122</v>
      </c>
      <c r="V493">
        <v>4</v>
      </c>
      <c r="W493">
        <v>96</v>
      </c>
      <c r="X493" t="s">
        <v>79</v>
      </c>
      <c r="Y493">
        <v>4</v>
      </c>
      <c r="Z493" t="s">
        <v>104</v>
      </c>
      <c r="AA493" t="s">
        <v>231</v>
      </c>
      <c r="AM493" t="s">
        <v>64</v>
      </c>
      <c r="AN493" t="s">
        <v>65</v>
      </c>
      <c r="AO493" t="str">
        <f>AM493</f>
        <v>Sublethal</v>
      </c>
      <c r="AP493" t="str">
        <f>AN493</f>
        <v>High</v>
      </c>
      <c r="AQ493" t="s">
        <v>77</v>
      </c>
      <c r="AR493" s="5" t="s">
        <v>672</v>
      </c>
      <c r="AT493" t="s">
        <v>68</v>
      </c>
      <c r="AU493" t="s">
        <v>68</v>
      </c>
    </row>
    <row r="494" spans="1:47">
      <c r="A494" t="s">
        <v>667</v>
      </c>
      <c r="B494" t="str">
        <f t="shared" si="66"/>
        <v>2021b</v>
      </c>
      <c r="C494" t="s">
        <v>352</v>
      </c>
      <c r="D494" s="8" t="s">
        <v>536</v>
      </c>
      <c r="E494" s="3" t="s">
        <v>668</v>
      </c>
      <c r="F494" t="s">
        <v>669</v>
      </c>
      <c r="G494" t="s">
        <v>669</v>
      </c>
      <c r="H494" t="s">
        <v>153</v>
      </c>
      <c r="I494" t="s">
        <v>154</v>
      </c>
      <c r="J494" t="s">
        <v>74</v>
      </c>
      <c r="K494" s="3" t="s">
        <v>120</v>
      </c>
      <c r="L494" t="s">
        <v>189</v>
      </c>
      <c r="M494" t="s">
        <v>670</v>
      </c>
      <c r="N494" s="3" t="s">
        <v>60</v>
      </c>
      <c r="O494">
        <v>20</v>
      </c>
      <c r="P494" t="s">
        <v>77</v>
      </c>
      <c r="Q494">
        <v>14</v>
      </c>
      <c r="R494" t="s">
        <v>673</v>
      </c>
      <c r="S494" t="s">
        <v>122</v>
      </c>
      <c r="T494" t="s">
        <v>673</v>
      </c>
      <c r="U494" t="s">
        <v>122</v>
      </c>
      <c r="V494">
        <v>28</v>
      </c>
      <c r="W494">
        <v>28</v>
      </c>
      <c r="X494" t="s">
        <v>103</v>
      </c>
      <c r="Y494">
        <v>28</v>
      </c>
      <c r="Z494" t="s">
        <v>104</v>
      </c>
      <c r="AA494" t="s">
        <v>231</v>
      </c>
      <c r="AM494" t="s">
        <v>64</v>
      </c>
      <c r="AN494" t="s">
        <v>65</v>
      </c>
      <c r="AQ494" t="s">
        <v>77</v>
      </c>
      <c r="AT494" t="s">
        <v>68</v>
      </c>
      <c r="AU494" t="s">
        <v>68</v>
      </c>
    </row>
    <row r="495" spans="1:47" ht="78.75" customHeight="1">
      <c r="A495" t="s">
        <v>674</v>
      </c>
      <c r="B495" t="str">
        <f t="shared" si="66"/>
        <v xml:space="preserve"> 2008</v>
      </c>
      <c r="C495" t="s">
        <v>71</v>
      </c>
      <c r="D495" s="3" t="s">
        <v>72</v>
      </c>
      <c r="E495" t="s">
        <v>675</v>
      </c>
      <c r="F495" t="s">
        <v>286</v>
      </c>
      <c r="G495" t="s">
        <v>286</v>
      </c>
      <c r="H495" t="s">
        <v>153</v>
      </c>
      <c r="I495" t="s">
        <v>154</v>
      </c>
      <c r="J495" s="3" t="s">
        <v>119</v>
      </c>
      <c r="K495" s="3" t="s">
        <v>593</v>
      </c>
      <c r="L495" s="3" t="s">
        <v>60</v>
      </c>
      <c r="M495" s="3" t="s">
        <v>60</v>
      </c>
      <c r="N495" s="3" t="s">
        <v>60</v>
      </c>
      <c r="O495" s="3" t="s">
        <v>60</v>
      </c>
      <c r="P495" t="s">
        <v>574</v>
      </c>
      <c r="Q495" s="3" t="s">
        <v>60</v>
      </c>
      <c r="R495" s="3" t="s">
        <v>676</v>
      </c>
      <c r="S495" s="3" t="s">
        <v>677</v>
      </c>
      <c r="T495" s="3" t="s">
        <v>678</v>
      </c>
      <c r="U495" s="3" t="s">
        <v>556</v>
      </c>
      <c r="Z495" t="s">
        <v>62</v>
      </c>
      <c r="AA495" t="s">
        <v>175</v>
      </c>
      <c r="AM495" t="s">
        <v>64</v>
      </c>
      <c r="AN495" t="s">
        <v>65</v>
      </c>
      <c r="AO495" t="str">
        <f>AM495</f>
        <v>Sublethal</v>
      </c>
      <c r="AP495" t="str">
        <f>AN495</f>
        <v>High</v>
      </c>
      <c r="AQ495" t="s">
        <v>66</v>
      </c>
      <c r="AR495" s="5" t="s">
        <v>679</v>
      </c>
      <c r="AT495" t="s">
        <v>68</v>
      </c>
      <c r="AU495" t="s">
        <v>68</v>
      </c>
    </row>
    <row r="496" spans="1:47" ht="31.5">
      <c r="A496" t="s">
        <v>680</v>
      </c>
      <c r="B496">
        <v>1988</v>
      </c>
      <c r="C496" t="s">
        <v>71</v>
      </c>
      <c r="D496" s="3" t="s">
        <v>72</v>
      </c>
      <c r="E496">
        <v>10108642</v>
      </c>
      <c r="F496" t="s">
        <v>117</v>
      </c>
      <c r="G496" t="s">
        <v>118</v>
      </c>
      <c r="H496" t="s">
        <v>185</v>
      </c>
      <c r="I496" t="s">
        <v>681</v>
      </c>
      <c r="J496" s="3" t="s">
        <v>119</v>
      </c>
      <c r="K496" t="s">
        <v>120</v>
      </c>
      <c r="L496" t="s">
        <v>55</v>
      </c>
      <c r="P496" t="s">
        <v>77</v>
      </c>
      <c r="R496">
        <v>40</v>
      </c>
      <c r="S496" s="3" t="s">
        <v>677</v>
      </c>
      <c r="T496">
        <f>R496*1000</f>
        <v>40000</v>
      </c>
      <c r="U496" s="3" t="s">
        <v>556</v>
      </c>
      <c r="V496">
        <v>28</v>
      </c>
      <c r="W496">
        <v>28</v>
      </c>
      <c r="X496" t="s">
        <v>103</v>
      </c>
      <c r="Y496">
        <v>28</v>
      </c>
      <c r="Z496" t="s">
        <v>104</v>
      </c>
      <c r="AA496" t="s">
        <v>231</v>
      </c>
      <c r="AM496" t="s">
        <v>64</v>
      </c>
      <c r="AN496" t="s">
        <v>65</v>
      </c>
      <c r="AO496" t="str">
        <f>AM496</f>
        <v>Sublethal</v>
      </c>
      <c r="AP496" t="s">
        <v>65</v>
      </c>
      <c r="AQ496" t="s">
        <v>77</v>
      </c>
      <c r="AR496" s="5" t="s">
        <v>682</v>
      </c>
    </row>
    <row r="497" spans="1:94">
      <c r="A497" t="s">
        <v>683</v>
      </c>
      <c r="B497">
        <v>1990</v>
      </c>
      <c r="C497" t="s">
        <v>71</v>
      </c>
      <c r="D497" s="3" t="s">
        <v>72</v>
      </c>
      <c r="E497">
        <v>3251238</v>
      </c>
      <c r="F497" t="s">
        <v>73</v>
      </c>
      <c r="G497" t="s">
        <v>188</v>
      </c>
      <c r="H497" t="s">
        <v>153</v>
      </c>
      <c r="I497" t="s">
        <v>154</v>
      </c>
      <c r="J497" t="s">
        <v>684</v>
      </c>
      <c r="K497" t="s">
        <v>75</v>
      </c>
      <c r="L497" t="s">
        <v>97</v>
      </c>
      <c r="M497">
        <v>12</v>
      </c>
      <c r="O497">
        <v>30.5</v>
      </c>
      <c r="P497" t="s">
        <v>77</v>
      </c>
      <c r="Q497">
        <v>1</v>
      </c>
      <c r="R497">
        <v>5</v>
      </c>
      <c r="S497" t="s">
        <v>122</v>
      </c>
      <c r="T497">
        <v>5</v>
      </c>
      <c r="U497" t="s">
        <v>122</v>
      </c>
      <c r="V497">
        <v>4</v>
      </c>
      <c r="W497">
        <v>96</v>
      </c>
      <c r="X497" t="s">
        <v>79</v>
      </c>
      <c r="Y497">
        <v>4</v>
      </c>
      <c r="Z497" t="s">
        <v>81</v>
      </c>
      <c r="AA497" t="s">
        <v>81</v>
      </c>
      <c r="AD497">
        <f t="shared" ref="AD497:AD560" si="67">R497</f>
        <v>5</v>
      </c>
      <c r="AG497" t="str">
        <f t="shared" ref="AG497:AH528" si="68">S497</f>
        <v>ug/l</v>
      </c>
      <c r="AH497">
        <f t="shared" si="68"/>
        <v>5</v>
      </c>
      <c r="AK497" t="str">
        <f t="shared" ref="AK497:AK560" si="69">U497</f>
        <v>ug/l</v>
      </c>
      <c r="AL497">
        <v>80</v>
      </c>
      <c r="AM497" t="str">
        <f t="shared" ref="AM497:AM560" si="70">IF(ISBLANK(AL497),"",IF(AL497&gt;=75,"Severe",IF(AL497&gt;=25,"Significant",IF(AL497&gt;=1,"Some", IF(AL497=0,"None")))))</f>
        <v>Severe</v>
      </c>
      <c r="AN497" t="str">
        <f t="shared" ref="AN497:AN560" si="71">IF(ISBLANK(AL497),"",IF(AL497&gt;=75,"None",IF(AL497&gt;=25,"Low",IF(AL497&gt;=1,"Medium", IF(AL497=0,"High")))))</f>
        <v>None</v>
      </c>
      <c r="AO497" t="str">
        <f>AM497</f>
        <v>Severe</v>
      </c>
      <c r="AP497" t="str">
        <f>AN497</f>
        <v>None</v>
      </c>
      <c r="AQ497" t="s">
        <v>77</v>
      </c>
      <c r="AS497" t="s">
        <v>685</v>
      </c>
      <c r="AT497" t="s">
        <v>68</v>
      </c>
      <c r="AU497" t="s">
        <v>69</v>
      </c>
    </row>
    <row r="498" spans="1:94" ht="31.5">
      <c r="A498" t="s">
        <v>683</v>
      </c>
      <c r="B498">
        <v>1990</v>
      </c>
      <c r="C498" t="s">
        <v>71</v>
      </c>
      <c r="D498" s="3" t="s">
        <v>72</v>
      </c>
      <c r="E498">
        <v>3251238</v>
      </c>
      <c r="F498" t="s">
        <v>73</v>
      </c>
      <c r="G498" t="s">
        <v>188</v>
      </c>
      <c r="H498" t="s">
        <v>153</v>
      </c>
      <c r="I498" t="s">
        <v>154</v>
      </c>
      <c r="J498" t="s">
        <v>684</v>
      </c>
      <c r="K498" t="s">
        <v>75</v>
      </c>
      <c r="L498" t="s">
        <v>97</v>
      </c>
      <c r="M498">
        <v>12</v>
      </c>
      <c r="O498">
        <v>7.6</v>
      </c>
      <c r="P498" t="s">
        <v>77</v>
      </c>
      <c r="Q498">
        <v>1</v>
      </c>
      <c r="R498">
        <v>5</v>
      </c>
      <c r="S498" t="s">
        <v>122</v>
      </c>
      <c r="T498">
        <v>5</v>
      </c>
      <c r="U498" t="s">
        <v>122</v>
      </c>
      <c r="V498">
        <v>4</v>
      </c>
      <c r="W498">
        <v>96</v>
      </c>
      <c r="X498" t="s">
        <v>79</v>
      </c>
      <c r="Y498">
        <v>4</v>
      </c>
      <c r="Z498" t="s">
        <v>81</v>
      </c>
      <c r="AA498" t="s">
        <v>81</v>
      </c>
      <c r="AD498">
        <f t="shared" si="67"/>
        <v>5</v>
      </c>
      <c r="AG498" t="str">
        <f t="shared" si="68"/>
        <v>ug/l</v>
      </c>
      <c r="AH498">
        <f t="shared" si="68"/>
        <v>5</v>
      </c>
      <c r="AK498" t="str">
        <f t="shared" si="69"/>
        <v>ug/l</v>
      </c>
      <c r="AL498">
        <v>70</v>
      </c>
      <c r="AM498" t="str">
        <f t="shared" si="70"/>
        <v>Significant</v>
      </c>
      <c r="AN498" t="str">
        <f t="shared" si="71"/>
        <v>Low</v>
      </c>
      <c r="AQ498" t="s">
        <v>77</v>
      </c>
      <c r="AR498" s="4" t="s">
        <v>686</v>
      </c>
      <c r="AS498" t="s">
        <v>685</v>
      </c>
      <c r="AT498" t="s">
        <v>68</v>
      </c>
      <c r="AU498" t="s">
        <v>69</v>
      </c>
    </row>
    <row r="499" spans="1:94">
      <c r="A499" t="s">
        <v>683</v>
      </c>
      <c r="B499">
        <v>1990</v>
      </c>
      <c r="C499" t="s">
        <v>71</v>
      </c>
      <c r="D499" s="3" t="s">
        <v>72</v>
      </c>
      <c r="E499">
        <v>3251238</v>
      </c>
      <c r="F499" t="s">
        <v>73</v>
      </c>
      <c r="G499" t="s">
        <v>188</v>
      </c>
      <c r="H499" t="s">
        <v>153</v>
      </c>
      <c r="I499" t="s">
        <v>154</v>
      </c>
      <c r="J499" t="s">
        <v>684</v>
      </c>
      <c r="K499" t="s">
        <v>75</v>
      </c>
      <c r="L499" t="s">
        <v>97</v>
      </c>
      <c r="M499">
        <v>12</v>
      </c>
      <c r="O499">
        <v>15.2</v>
      </c>
      <c r="P499" t="s">
        <v>77</v>
      </c>
      <c r="Q499">
        <v>1</v>
      </c>
      <c r="R499">
        <v>5</v>
      </c>
      <c r="S499" t="s">
        <v>122</v>
      </c>
      <c r="T499">
        <v>5</v>
      </c>
      <c r="U499" t="s">
        <v>122</v>
      </c>
      <c r="V499">
        <v>4</v>
      </c>
      <c r="W499">
        <v>96</v>
      </c>
      <c r="X499" t="s">
        <v>79</v>
      </c>
      <c r="Y499">
        <v>4</v>
      </c>
      <c r="Z499" t="s">
        <v>81</v>
      </c>
      <c r="AA499" t="s">
        <v>81</v>
      </c>
      <c r="AD499">
        <f t="shared" si="67"/>
        <v>5</v>
      </c>
      <c r="AG499" t="str">
        <f t="shared" si="68"/>
        <v>ug/l</v>
      </c>
      <c r="AH499">
        <f t="shared" si="68"/>
        <v>5</v>
      </c>
      <c r="AK499" t="str">
        <f t="shared" si="69"/>
        <v>ug/l</v>
      </c>
      <c r="AL499">
        <v>70</v>
      </c>
      <c r="AM499" t="str">
        <f t="shared" si="70"/>
        <v>Significant</v>
      </c>
      <c r="AN499" t="str">
        <f t="shared" si="71"/>
        <v>Low</v>
      </c>
      <c r="AQ499" t="s">
        <v>77</v>
      </c>
      <c r="AS499" t="s">
        <v>685</v>
      </c>
      <c r="AT499" t="s">
        <v>68</v>
      </c>
      <c r="AU499" t="s">
        <v>69</v>
      </c>
    </row>
    <row r="500" spans="1:94">
      <c r="A500" t="s">
        <v>683</v>
      </c>
      <c r="B500">
        <v>1990</v>
      </c>
      <c r="C500" t="s">
        <v>71</v>
      </c>
      <c r="D500" s="3" t="s">
        <v>72</v>
      </c>
      <c r="E500">
        <v>3251238</v>
      </c>
      <c r="F500" t="s">
        <v>73</v>
      </c>
      <c r="G500" t="s">
        <v>188</v>
      </c>
      <c r="H500" t="s">
        <v>153</v>
      </c>
      <c r="I500" t="s">
        <v>154</v>
      </c>
      <c r="J500" t="s">
        <v>684</v>
      </c>
      <c r="K500" t="s">
        <v>75</v>
      </c>
      <c r="L500" t="s">
        <v>97</v>
      </c>
      <c r="M500">
        <v>12</v>
      </c>
      <c r="O500">
        <v>22.9</v>
      </c>
      <c r="P500" t="s">
        <v>77</v>
      </c>
      <c r="Q500">
        <v>1</v>
      </c>
      <c r="R500">
        <v>5</v>
      </c>
      <c r="S500" t="s">
        <v>122</v>
      </c>
      <c r="T500">
        <v>5</v>
      </c>
      <c r="U500" t="s">
        <v>122</v>
      </c>
      <c r="V500">
        <v>4</v>
      </c>
      <c r="W500">
        <v>96</v>
      </c>
      <c r="X500" t="s">
        <v>79</v>
      </c>
      <c r="Y500">
        <v>4</v>
      </c>
      <c r="Z500" t="s">
        <v>81</v>
      </c>
      <c r="AA500" t="s">
        <v>81</v>
      </c>
      <c r="AD500">
        <f t="shared" si="67"/>
        <v>5</v>
      </c>
      <c r="AG500" t="str">
        <f t="shared" si="68"/>
        <v>ug/l</v>
      </c>
      <c r="AH500">
        <f t="shared" si="68"/>
        <v>5</v>
      </c>
      <c r="AK500" t="str">
        <f t="shared" si="69"/>
        <v>ug/l</v>
      </c>
      <c r="AL500">
        <v>65</v>
      </c>
      <c r="AM500" t="str">
        <f t="shared" si="70"/>
        <v>Significant</v>
      </c>
      <c r="AN500" t="str">
        <f t="shared" si="71"/>
        <v>Low</v>
      </c>
      <c r="AQ500" t="s">
        <v>77</v>
      </c>
      <c r="AS500" t="s">
        <v>685</v>
      </c>
      <c r="AT500" t="s">
        <v>68</v>
      </c>
      <c r="AU500" t="s">
        <v>69</v>
      </c>
    </row>
    <row r="501" spans="1:94">
      <c r="A501" t="s">
        <v>683</v>
      </c>
      <c r="B501">
        <v>1990</v>
      </c>
      <c r="C501" t="s">
        <v>71</v>
      </c>
      <c r="D501" s="3" t="s">
        <v>72</v>
      </c>
      <c r="E501">
        <v>3251238</v>
      </c>
      <c r="F501" t="s">
        <v>73</v>
      </c>
      <c r="G501" t="s">
        <v>188</v>
      </c>
      <c r="H501" t="s">
        <v>153</v>
      </c>
      <c r="I501" t="s">
        <v>154</v>
      </c>
      <c r="J501" t="s">
        <v>684</v>
      </c>
      <c r="K501" t="s">
        <v>75</v>
      </c>
      <c r="L501" t="s">
        <v>97</v>
      </c>
      <c r="M501">
        <v>17</v>
      </c>
      <c r="O501">
        <v>7.6</v>
      </c>
      <c r="P501" t="s">
        <v>77</v>
      </c>
      <c r="Q501">
        <v>1</v>
      </c>
      <c r="R501">
        <v>5</v>
      </c>
      <c r="S501" t="s">
        <v>122</v>
      </c>
      <c r="T501">
        <v>5</v>
      </c>
      <c r="U501" t="s">
        <v>122</v>
      </c>
      <c r="V501">
        <v>4</v>
      </c>
      <c r="W501">
        <v>96</v>
      </c>
      <c r="X501" t="s">
        <v>79</v>
      </c>
      <c r="Y501">
        <v>4</v>
      </c>
      <c r="Z501" t="s">
        <v>81</v>
      </c>
      <c r="AA501" t="s">
        <v>81</v>
      </c>
      <c r="AD501">
        <f t="shared" si="67"/>
        <v>5</v>
      </c>
      <c r="AG501" t="str">
        <f t="shared" si="68"/>
        <v>ug/l</v>
      </c>
      <c r="AH501">
        <f t="shared" si="68"/>
        <v>5</v>
      </c>
      <c r="AK501" t="str">
        <f t="shared" si="69"/>
        <v>ug/l</v>
      </c>
      <c r="AL501">
        <v>45</v>
      </c>
      <c r="AM501" t="str">
        <f t="shared" si="70"/>
        <v>Significant</v>
      </c>
      <c r="AN501" t="str">
        <f t="shared" si="71"/>
        <v>Low</v>
      </c>
      <c r="AQ501" t="s">
        <v>77</v>
      </c>
      <c r="AS501" t="s">
        <v>685</v>
      </c>
      <c r="AT501" t="s">
        <v>68</v>
      </c>
      <c r="AU501" t="s">
        <v>69</v>
      </c>
    </row>
    <row r="502" spans="1:94" s="23" customFormat="1">
      <c r="A502" t="s">
        <v>683</v>
      </c>
      <c r="B502">
        <v>1990</v>
      </c>
      <c r="C502" t="s">
        <v>71</v>
      </c>
      <c r="D502" s="3" t="s">
        <v>72</v>
      </c>
      <c r="E502">
        <v>3251238</v>
      </c>
      <c r="F502" t="s">
        <v>73</v>
      </c>
      <c r="G502" t="s">
        <v>188</v>
      </c>
      <c r="H502" t="s">
        <v>153</v>
      </c>
      <c r="I502" t="s">
        <v>154</v>
      </c>
      <c r="J502" t="s">
        <v>684</v>
      </c>
      <c r="K502" t="s">
        <v>75</v>
      </c>
      <c r="L502" t="s">
        <v>97</v>
      </c>
      <c r="M502">
        <v>17</v>
      </c>
      <c r="N502"/>
      <c r="O502">
        <v>15.2</v>
      </c>
      <c r="P502" t="s">
        <v>77</v>
      </c>
      <c r="Q502">
        <v>1</v>
      </c>
      <c r="R502">
        <v>5</v>
      </c>
      <c r="S502" t="s">
        <v>122</v>
      </c>
      <c r="T502">
        <v>5</v>
      </c>
      <c r="U502" t="s">
        <v>122</v>
      </c>
      <c r="V502">
        <v>4</v>
      </c>
      <c r="W502">
        <v>96</v>
      </c>
      <c r="X502" t="s">
        <v>79</v>
      </c>
      <c r="Y502">
        <v>4</v>
      </c>
      <c r="Z502" t="s">
        <v>81</v>
      </c>
      <c r="AA502" t="s">
        <v>81</v>
      </c>
      <c r="AB502"/>
      <c r="AC502"/>
      <c r="AD502">
        <f t="shared" si="67"/>
        <v>5</v>
      </c>
      <c r="AE502"/>
      <c r="AF502"/>
      <c r="AG502" t="str">
        <f t="shared" si="68"/>
        <v>ug/l</v>
      </c>
      <c r="AH502">
        <f t="shared" si="68"/>
        <v>5</v>
      </c>
      <c r="AI502"/>
      <c r="AJ502"/>
      <c r="AK502" t="str">
        <f t="shared" si="69"/>
        <v>ug/l</v>
      </c>
      <c r="AL502">
        <v>65</v>
      </c>
      <c r="AM502" t="str">
        <f t="shared" si="70"/>
        <v>Significant</v>
      </c>
      <c r="AN502" t="str">
        <f t="shared" si="71"/>
        <v>Low</v>
      </c>
      <c r="AO502"/>
      <c r="AP502"/>
      <c r="AQ502" t="s">
        <v>77</v>
      </c>
      <c r="AR502" s="5"/>
      <c r="AS502" t="s">
        <v>685</v>
      </c>
      <c r="AT502" t="s">
        <v>68</v>
      </c>
      <c r="AU502" t="s">
        <v>69</v>
      </c>
      <c r="AV502"/>
      <c r="AW502"/>
      <c r="AX502"/>
      <c r="AY502"/>
      <c r="AZ502"/>
      <c r="BA502"/>
      <c r="BB502"/>
      <c r="BC502"/>
      <c r="BD502"/>
      <c r="BE502"/>
      <c r="BF502"/>
      <c r="BG502"/>
      <c r="BH502"/>
      <c r="BI502"/>
      <c r="BJ502"/>
      <c r="BK502"/>
      <c r="BL502"/>
      <c r="BM502"/>
      <c r="BN502"/>
      <c r="BO502"/>
      <c r="BP502"/>
      <c r="BQ502"/>
      <c r="BR502"/>
      <c r="BS502"/>
      <c r="BT502"/>
      <c r="BU502"/>
      <c r="BV502"/>
      <c r="BW502"/>
      <c r="BX502"/>
      <c r="BY502"/>
      <c r="BZ502"/>
      <c r="CA502"/>
      <c r="CB502"/>
      <c r="CC502"/>
      <c r="CD502"/>
      <c r="CE502"/>
      <c r="CF502"/>
      <c r="CG502"/>
      <c r="CH502"/>
      <c r="CI502"/>
      <c r="CJ502"/>
      <c r="CK502"/>
      <c r="CL502"/>
      <c r="CM502"/>
      <c r="CN502"/>
      <c r="CO502"/>
      <c r="CP502"/>
    </row>
    <row r="503" spans="1:94">
      <c r="A503" t="s">
        <v>683</v>
      </c>
      <c r="B503">
        <v>1990</v>
      </c>
      <c r="C503" t="s">
        <v>71</v>
      </c>
      <c r="D503" s="3" t="s">
        <v>72</v>
      </c>
      <c r="E503">
        <v>3251238</v>
      </c>
      <c r="F503" t="s">
        <v>73</v>
      </c>
      <c r="G503" t="s">
        <v>188</v>
      </c>
      <c r="H503" t="s">
        <v>153</v>
      </c>
      <c r="I503" t="s">
        <v>154</v>
      </c>
      <c r="J503" t="s">
        <v>684</v>
      </c>
      <c r="K503" t="s">
        <v>75</v>
      </c>
      <c r="L503" t="s">
        <v>97</v>
      </c>
      <c r="M503">
        <v>17</v>
      </c>
      <c r="O503">
        <v>22.9</v>
      </c>
      <c r="P503" t="s">
        <v>77</v>
      </c>
      <c r="Q503">
        <v>1</v>
      </c>
      <c r="R503">
        <v>5</v>
      </c>
      <c r="S503" t="s">
        <v>122</v>
      </c>
      <c r="T503">
        <v>5</v>
      </c>
      <c r="U503" t="s">
        <v>122</v>
      </c>
      <c r="V503">
        <v>4</v>
      </c>
      <c r="W503">
        <v>96</v>
      </c>
      <c r="X503" t="s">
        <v>79</v>
      </c>
      <c r="Y503">
        <v>4</v>
      </c>
      <c r="Z503" t="s">
        <v>81</v>
      </c>
      <c r="AA503" t="s">
        <v>81</v>
      </c>
      <c r="AD503">
        <f t="shared" si="67"/>
        <v>5</v>
      </c>
      <c r="AG503" t="str">
        <f t="shared" si="68"/>
        <v>ug/l</v>
      </c>
      <c r="AH503">
        <f t="shared" si="68"/>
        <v>5</v>
      </c>
      <c r="AK503" t="str">
        <f t="shared" si="69"/>
        <v>ug/l</v>
      </c>
      <c r="AL503">
        <v>45</v>
      </c>
      <c r="AM503" t="str">
        <f t="shared" si="70"/>
        <v>Significant</v>
      </c>
      <c r="AN503" t="str">
        <f t="shared" si="71"/>
        <v>Low</v>
      </c>
      <c r="AQ503" t="s">
        <v>77</v>
      </c>
      <c r="AS503" t="s">
        <v>685</v>
      </c>
      <c r="AT503" t="s">
        <v>68</v>
      </c>
      <c r="AU503" t="s">
        <v>69</v>
      </c>
    </row>
    <row r="504" spans="1:94">
      <c r="A504" t="s">
        <v>683</v>
      </c>
      <c r="B504">
        <v>1990</v>
      </c>
      <c r="C504" t="s">
        <v>71</v>
      </c>
      <c r="D504" s="3" t="s">
        <v>72</v>
      </c>
      <c r="E504">
        <v>3251238</v>
      </c>
      <c r="F504" t="s">
        <v>73</v>
      </c>
      <c r="G504" t="s">
        <v>188</v>
      </c>
      <c r="H504" t="s">
        <v>153</v>
      </c>
      <c r="I504" t="s">
        <v>154</v>
      </c>
      <c r="J504" t="s">
        <v>684</v>
      </c>
      <c r="K504" t="s">
        <v>75</v>
      </c>
      <c r="L504" t="s">
        <v>97</v>
      </c>
      <c r="M504">
        <v>17</v>
      </c>
      <c r="O504">
        <v>30.5</v>
      </c>
      <c r="P504" t="s">
        <v>77</v>
      </c>
      <c r="Q504">
        <v>1</v>
      </c>
      <c r="R504">
        <v>5</v>
      </c>
      <c r="S504" t="s">
        <v>122</v>
      </c>
      <c r="T504">
        <v>5</v>
      </c>
      <c r="U504" t="s">
        <v>122</v>
      </c>
      <c r="V504">
        <v>4</v>
      </c>
      <c r="W504">
        <v>96</v>
      </c>
      <c r="X504" t="s">
        <v>79</v>
      </c>
      <c r="Y504">
        <v>4</v>
      </c>
      <c r="Z504" t="s">
        <v>81</v>
      </c>
      <c r="AA504" t="s">
        <v>81</v>
      </c>
      <c r="AD504">
        <f t="shared" si="67"/>
        <v>5</v>
      </c>
      <c r="AG504" t="str">
        <f t="shared" si="68"/>
        <v>ug/l</v>
      </c>
      <c r="AH504">
        <f t="shared" si="68"/>
        <v>5</v>
      </c>
      <c r="AK504" t="str">
        <f t="shared" si="69"/>
        <v>ug/l</v>
      </c>
      <c r="AL504">
        <v>25</v>
      </c>
      <c r="AM504" t="str">
        <f t="shared" si="70"/>
        <v>Significant</v>
      </c>
      <c r="AN504" t="str">
        <f t="shared" si="71"/>
        <v>Low</v>
      </c>
      <c r="AQ504" t="s">
        <v>77</v>
      </c>
      <c r="AS504" t="s">
        <v>685</v>
      </c>
      <c r="AT504" t="s">
        <v>68</v>
      </c>
      <c r="AU504" t="s">
        <v>69</v>
      </c>
    </row>
    <row r="505" spans="1:94">
      <c r="A505" t="s">
        <v>683</v>
      </c>
      <c r="B505">
        <v>1990</v>
      </c>
      <c r="C505" t="s">
        <v>71</v>
      </c>
      <c r="D505" s="3" t="s">
        <v>72</v>
      </c>
      <c r="E505">
        <v>3251238</v>
      </c>
      <c r="F505" t="s">
        <v>73</v>
      </c>
      <c r="G505" t="s">
        <v>188</v>
      </c>
      <c r="H505" t="s">
        <v>153</v>
      </c>
      <c r="I505" t="s">
        <v>154</v>
      </c>
      <c r="J505" t="s">
        <v>684</v>
      </c>
      <c r="K505" t="s">
        <v>75</v>
      </c>
      <c r="L505" t="s">
        <v>97</v>
      </c>
      <c r="M505">
        <v>22</v>
      </c>
      <c r="O505">
        <v>7.6</v>
      </c>
      <c r="P505" t="s">
        <v>77</v>
      </c>
      <c r="Q505">
        <v>1</v>
      </c>
      <c r="R505">
        <v>5</v>
      </c>
      <c r="S505" t="s">
        <v>122</v>
      </c>
      <c r="T505">
        <v>5</v>
      </c>
      <c r="U505" t="s">
        <v>122</v>
      </c>
      <c r="V505">
        <v>4</v>
      </c>
      <c r="W505">
        <v>96</v>
      </c>
      <c r="X505" t="s">
        <v>79</v>
      </c>
      <c r="Y505">
        <v>4</v>
      </c>
      <c r="Z505" t="s">
        <v>81</v>
      </c>
      <c r="AA505" t="s">
        <v>81</v>
      </c>
      <c r="AD505">
        <f t="shared" si="67"/>
        <v>5</v>
      </c>
      <c r="AG505" t="str">
        <f t="shared" si="68"/>
        <v>ug/l</v>
      </c>
      <c r="AH505">
        <f t="shared" si="68"/>
        <v>5</v>
      </c>
      <c r="AK505" t="str">
        <f t="shared" si="69"/>
        <v>ug/l</v>
      </c>
      <c r="AL505">
        <v>85</v>
      </c>
      <c r="AM505" t="str">
        <f t="shared" si="70"/>
        <v>Severe</v>
      </c>
      <c r="AN505" t="str">
        <f t="shared" si="71"/>
        <v>None</v>
      </c>
      <c r="AQ505" t="s">
        <v>77</v>
      </c>
      <c r="AS505" t="s">
        <v>685</v>
      </c>
      <c r="AT505" t="s">
        <v>68</v>
      </c>
      <c r="AU505" t="s">
        <v>69</v>
      </c>
    </row>
    <row r="506" spans="1:94">
      <c r="A506" t="s">
        <v>683</v>
      </c>
      <c r="B506">
        <v>1990</v>
      </c>
      <c r="C506" t="s">
        <v>71</v>
      </c>
      <c r="D506" s="3" t="s">
        <v>72</v>
      </c>
      <c r="E506">
        <v>3251238</v>
      </c>
      <c r="F506" t="s">
        <v>73</v>
      </c>
      <c r="G506" t="s">
        <v>188</v>
      </c>
      <c r="H506" t="s">
        <v>153</v>
      </c>
      <c r="I506" t="s">
        <v>154</v>
      </c>
      <c r="J506" t="s">
        <v>684</v>
      </c>
      <c r="K506" t="s">
        <v>75</v>
      </c>
      <c r="L506" t="s">
        <v>97</v>
      </c>
      <c r="M506">
        <v>22</v>
      </c>
      <c r="O506">
        <v>15.2</v>
      </c>
      <c r="P506" t="s">
        <v>77</v>
      </c>
      <c r="Q506">
        <v>1</v>
      </c>
      <c r="R506">
        <v>5</v>
      </c>
      <c r="S506" t="s">
        <v>122</v>
      </c>
      <c r="T506">
        <v>5</v>
      </c>
      <c r="U506" t="s">
        <v>122</v>
      </c>
      <c r="V506">
        <v>4</v>
      </c>
      <c r="W506">
        <v>96</v>
      </c>
      <c r="X506" t="s">
        <v>79</v>
      </c>
      <c r="Y506">
        <v>4</v>
      </c>
      <c r="Z506" t="s">
        <v>81</v>
      </c>
      <c r="AA506" t="s">
        <v>81</v>
      </c>
      <c r="AD506">
        <f t="shared" si="67"/>
        <v>5</v>
      </c>
      <c r="AG506" t="str">
        <f t="shared" si="68"/>
        <v>ug/l</v>
      </c>
      <c r="AH506">
        <f t="shared" si="68"/>
        <v>5</v>
      </c>
      <c r="AK506" t="str">
        <f t="shared" si="69"/>
        <v>ug/l</v>
      </c>
      <c r="AL506">
        <v>65</v>
      </c>
      <c r="AM506" t="str">
        <f t="shared" si="70"/>
        <v>Significant</v>
      </c>
      <c r="AN506" t="str">
        <f t="shared" si="71"/>
        <v>Low</v>
      </c>
      <c r="AQ506" t="s">
        <v>77</v>
      </c>
      <c r="AS506" t="s">
        <v>685</v>
      </c>
      <c r="AT506" t="s">
        <v>68</v>
      </c>
      <c r="AU506" t="s">
        <v>69</v>
      </c>
    </row>
    <row r="507" spans="1:94">
      <c r="A507" t="s">
        <v>683</v>
      </c>
      <c r="B507">
        <v>1990</v>
      </c>
      <c r="C507" t="s">
        <v>71</v>
      </c>
      <c r="D507" s="3" t="s">
        <v>72</v>
      </c>
      <c r="E507">
        <v>3251238</v>
      </c>
      <c r="F507" t="s">
        <v>73</v>
      </c>
      <c r="G507" t="s">
        <v>188</v>
      </c>
      <c r="H507" t="s">
        <v>153</v>
      </c>
      <c r="I507" t="s">
        <v>154</v>
      </c>
      <c r="J507" t="s">
        <v>684</v>
      </c>
      <c r="K507" t="s">
        <v>75</v>
      </c>
      <c r="L507" t="s">
        <v>97</v>
      </c>
      <c r="M507">
        <v>22</v>
      </c>
      <c r="O507">
        <v>22.9</v>
      </c>
      <c r="P507" t="s">
        <v>77</v>
      </c>
      <c r="Q507">
        <v>1</v>
      </c>
      <c r="R507">
        <v>5</v>
      </c>
      <c r="S507" t="s">
        <v>122</v>
      </c>
      <c r="T507">
        <v>5</v>
      </c>
      <c r="U507" t="s">
        <v>122</v>
      </c>
      <c r="V507">
        <v>4</v>
      </c>
      <c r="W507">
        <v>96</v>
      </c>
      <c r="X507" t="s">
        <v>79</v>
      </c>
      <c r="Y507">
        <v>4</v>
      </c>
      <c r="Z507" t="s">
        <v>81</v>
      </c>
      <c r="AA507" t="s">
        <v>81</v>
      </c>
      <c r="AD507">
        <f t="shared" si="67"/>
        <v>5</v>
      </c>
      <c r="AG507" t="str">
        <f t="shared" si="68"/>
        <v>ug/l</v>
      </c>
      <c r="AH507">
        <f t="shared" si="68"/>
        <v>5</v>
      </c>
      <c r="AK507" t="str">
        <f t="shared" si="69"/>
        <v>ug/l</v>
      </c>
      <c r="AL507">
        <v>70</v>
      </c>
      <c r="AM507" t="str">
        <f t="shared" si="70"/>
        <v>Significant</v>
      </c>
      <c r="AN507" t="str">
        <f t="shared" si="71"/>
        <v>Low</v>
      </c>
      <c r="AQ507" t="s">
        <v>77</v>
      </c>
      <c r="AS507" t="s">
        <v>685</v>
      </c>
      <c r="AT507" t="s">
        <v>68</v>
      </c>
      <c r="AU507" t="s">
        <v>69</v>
      </c>
    </row>
    <row r="508" spans="1:94">
      <c r="A508" t="s">
        <v>683</v>
      </c>
      <c r="B508">
        <v>1990</v>
      </c>
      <c r="C508" t="s">
        <v>71</v>
      </c>
      <c r="D508" s="3" t="s">
        <v>72</v>
      </c>
      <c r="E508">
        <v>3251238</v>
      </c>
      <c r="F508" t="s">
        <v>73</v>
      </c>
      <c r="G508" t="s">
        <v>188</v>
      </c>
      <c r="H508" t="s">
        <v>153</v>
      </c>
      <c r="I508" t="s">
        <v>154</v>
      </c>
      <c r="J508" t="s">
        <v>684</v>
      </c>
      <c r="K508" t="s">
        <v>75</v>
      </c>
      <c r="L508" t="s">
        <v>97</v>
      </c>
      <c r="M508">
        <v>22</v>
      </c>
      <c r="O508">
        <v>30.5</v>
      </c>
      <c r="P508" t="s">
        <v>77</v>
      </c>
      <c r="Q508">
        <v>1</v>
      </c>
      <c r="R508">
        <v>5</v>
      </c>
      <c r="S508" t="s">
        <v>122</v>
      </c>
      <c r="T508">
        <v>5</v>
      </c>
      <c r="U508" t="s">
        <v>122</v>
      </c>
      <c r="V508">
        <v>4</v>
      </c>
      <c r="W508">
        <v>96</v>
      </c>
      <c r="X508" t="s">
        <v>79</v>
      </c>
      <c r="Y508">
        <v>4</v>
      </c>
      <c r="Z508" t="s">
        <v>81</v>
      </c>
      <c r="AA508" t="s">
        <v>81</v>
      </c>
      <c r="AD508">
        <f t="shared" si="67"/>
        <v>5</v>
      </c>
      <c r="AG508" t="str">
        <f t="shared" si="68"/>
        <v>ug/l</v>
      </c>
      <c r="AH508">
        <f t="shared" si="68"/>
        <v>5</v>
      </c>
      <c r="AK508" t="str">
        <f t="shared" si="69"/>
        <v>ug/l</v>
      </c>
      <c r="AL508">
        <v>50</v>
      </c>
      <c r="AM508" t="str">
        <f t="shared" si="70"/>
        <v>Significant</v>
      </c>
      <c r="AN508" t="str">
        <f t="shared" si="71"/>
        <v>Low</v>
      </c>
      <c r="AQ508" t="s">
        <v>77</v>
      </c>
      <c r="AS508" t="s">
        <v>685</v>
      </c>
      <c r="AT508" t="s">
        <v>68</v>
      </c>
      <c r="AU508" t="s">
        <v>69</v>
      </c>
    </row>
    <row r="509" spans="1:94">
      <c r="A509" t="s">
        <v>683</v>
      </c>
      <c r="B509">
        <v>1990</v>
      </c>
      <c r="C509" t="s">
        <v>71</v>
      </c>
      <c r="D509" s="3" t="s">
        <v>72</v>
      </c>
      <c r="E509">
        <v>3251238</v>
      </c>
      <c r="F509" t="s">
        <v>73</v>
      </c>
      <c r="G509" t="s">
        <v>188</v>
      </c>
      <c r="H509" t="s">
        <v>153</v>
      </c>
      <c r="I509" t="s">
        <v>154</v>
      </c>
      <c r="J509" t="s">
        <v>684</v>
      </c>
      <c r="K509" t="s">
        <v>75</v>
      </c>
      <c r="L509" t="s">
        <v>97</v>
      </c>
      <c r="M509">
        <v>12</v>
      </c>
      <c r="O509">
        <v>7.6</v>
      </c>
      <c r="P509" t="s">
        <v>77</v>
      </c>
      <c r="Q509">
        <v>1</v>
      </c>
      <c r="R509">
        <v>10</v>
      </c>
      <c r="S509" t="s">
        <v>122</v>
      </c>
      <c r="T509">
        <v>10</v>
      </c>
      <c r="U509" t="s">
        <v>122</v>
      </c>
      <c r="V509">
        <v>4</v>
      </c>
      <c r="W509">
        <v>96</v>
      </c>
      <c r="X509" t="s">
        <v>79</v>
      </c>
      <c r="Y509">
        <v>4</v>
      </c>
      <c r="Z509" t="s">
        <v>81</v>
      </c>
      <c r="AA509" t="s">
        <v>81</v>
      </c>
      <c r="AD509">
        <f t="shared" si="67"/>
        <v>10</v>
      </c>
      <c r="AG509" t="str">
        <f t="shared" si="68"/>
        <v>ug/l</v>
      </c>
      <c r="AH509">
        <f t="shared" si="68"/>
        <v>10</v>
      </c>
      <c r="AK509" t="str">
        <f t="shared" si="69"/>
        <v>ug/l</v>
      </c>
      <c r="AL509">
        <v>20</v>
      </c>
      <c r="AM509" t="str">
        <f t="shared" si="70"/>
        <v>Some</v>
      </c>
      <c r="AN509" t="str">
        <f t="shared" si="71"/>
        <v>Medium</v>
      </c>
      <c r="AQ509" t="s">
        <v>77</v>
      </c>
      <c r="AS509" t="s">
        <v>685</v>
      </c>
      <c r="AT509" t="s">
        <v>68</v>
      </c>
      <c r="AU509" t="s">
        <v>69</v>
      </c>
    </row>
    <row r="510" spans="1:94">
      <c r="A510" t="s">
        <v>683</v>
      </c>
      <c r="B510">
        <v>1990</v>
      </c>
      <c r="C510" t="s">
        <v>71</v>
      </c>
      <c r="D510" s="3" t="s">
        <v>72</v>
      </c>
      <c r="E510">
        <v>3251238</v>
      </c>
      <c r="F510" t="s">
        <v>73</v>
      </c>
      <c r="G510" t="s">
        <v>188</v>
      </c>
      <c r="H510" t="s">
        <v>153</v>
      </c>
      <c r="I510" t="s">
        <v>154</v>
      </c>
      <c r="J510" t="s">
        <v>684</v>
      </c>
      <c r="K510" t="s">
        <v>75</v>
      </c>
      <c r="L510" t="s">
        <v>97</v>
      </c>
      <c r="M510">
        <v>12</v>
      </c>
      <c r="O510">
        <v>15.2</v>
      </c>
      <c r="P510" t="s">
        <v>77</v>
      </c>
      <c r="Q510">
        <v>1</v>
      </c>
      <c r="R510">
        <v>10</v>
      </c>
      <c r="S510" t="s">
        <v>122</v>
      </c>
      <c r="T510">
        <v>10</v>
      </c>
      <c r="U510" t="s">
        <v>122</v>
      </c>
      <c r="V510">
        <v>4</v>
      </c>
      <c r="W510">
        <v>96</v>
      </c>
      <c r="X510" t="s">
        <v>79</v>
      </c>
      <c r="Y510">
        <v>4</v>
      </c>
      <c r="Z510" t="s">
        <v>81</v>
      </c>
      <c r="AA510" t="s">
        <v>81</v>
      </c>
      <c r="AD510">
        <f t="shared" si="67"/>
        <v>10</v>
      </c>
      <c r="AG510" t="str">
        <f t="shared" si="68"/>
        <v>ug/l</v>
      </c>
      <c r="AH510">
        <f t="shared" si="68"/>
        <v>10</v>
      </c>
      <c r="AK510" t="str">
        <f t="shared" si="69"/>
        <v>ug/l</v>
      </c>
      <c r="AL510">
        <v>20</v>
      </c>
      <c r="AM510" t="str">
        <f t="shared" si="70"/>
        <v>Some</v>
      </c>
      <c r="AN510" t="str">
        <f t="shared" si="71"/>
        <v>Medium</v>
      </c>
      <c r="AQ510" t="s">
        <v>77</v>
      </c>
      <c r="AS510" t="s">
        <v>685</v>
      </c>
      <c r="AT510" t="s">
        <v>68</v>
      </c>
      <c r="AU510" t="s">
        <v>69</v>
      </c>
    </row>
    <row r="511" spans="1:94">
      <c r="A511" t="s">
        <v>683</v>
      </c>
      <c r="B511">
        <v>1990</v>
      </c>
      <c r="C511" t="s">
        <v>71</v>
      </c>
      <c r="D511" s="3" t="s">
        <v>72</v>
      </c>
      <c r="E511">
        <v>3251238</v>
      </c>
      <c r="F511" t="s">
        <v>73</v>
      </c>
      <c r="G511" t="s">
        <v>188</v>
      </c>
      <c r="H511" t="s">
        <v>153</v>
      </c>
      <c r="I511" t="s">
        <v>154</v>
      </c>
      <c r="J511" t="s">
        <v>684</v>
      </c>
      <c r="K511" t="s">
        <v>75</v>
      </c>
      <c r="L511" t="s">
        <v>97</v>
      </c>
      <c r="M511">
        <v>12</v>
      </c>
      <c r="O511">
        <v>22.9</v>
      </c>
      <c r="P511" t="s">
        <v>77</v>
      </c>
      <c r="Q511">
        <v>1</v>
      </c>
      <c r="R511">
        <v>10</v>
      </c>
      <c r="S511" t="s">
        <v>122</v>
      </c>
      <c r="T511">
        <v>10</v>
      </c>
      <c r="U511" t="s">
        <v>122</v>
      </c>
      <c r="V511">
        <v>4</v>
      </c>
      <c r="W511">
        <v>96</v>
      </c>
      <c r="X511" t="s">
        <v>79</v>
      </c>
      <c r="Y511">
        <v>4</v>
      </c>
      <c r="Z511" t="s">
        <v>81</v>
      </c>
      <c r="AA511" t="s">
        <v>81</v>
      </c>
      <c r="AD511">
        <f t="shared" si="67"/>
        <v>10</v>
      </c>
      <c r="AG511" t="str">
        <f t="shared" si="68"/>
        <v>ug/l</v>
      </c>
      <c r="AH511">
        <f t="shared" si="68"/>
        <v>10</v>
      </c>
      <c r="AK511" t="str">
        <f t="shared" si="69"/>
        <v>ug/l</v>
      </c>
      <c r="AL511">
        <v>10</v>
      </c>
      <c r="AM511" t="str">
        <f t="shared" si="70"/>
        <v>Some</v>
      </c>
      <c r="AN511" t="str">
        <f t="shared" si="71"/>
        <v>Medium</v>
      </c>
      <c r="AQ511" t="s">
        <v>77</v>
      </c>
      <c r="AS511" t="s">
        <v>685</v>
      </c>
      <c r="AT511" t="s">
        <v>68</v>
      </c>
      <c r="AU511" t="s">
        <v>69</v>
      </c>
    </row>
    <row r="512" spans="1:94">
      <c r="A512" t="s">
        <v>683</v>
      </c>
      <c r="B512">
        <v>1990</v>
      </c>
      <c r="C512" t="s">
        <v>71</v>
      </c>
      <c r="D512" s="3" t="s">
        <v>72</v>
      </c>
      <c r="E512">
        <v>3251238</v>
      </c>
      <c r="F512" t="s">
        <v>73</v>
      </c>
      <c r="G512" t="s">
        <v>188</v>
      </c>
      <c r="H512" t="s">
        <v>153</v>
      </c>
      <c r="I512" t="s">
        <v>154</v>
      </c>
      <c r="J512" t="s">
        <v>684</v>
      </c>
      <c r="K512" t="s">
        <v>75</v>
      </c>
      <c r="L512" t="s">
        <v>97</v>
      </c>
      <c r="M512">
        <v>12</v>
      </c>
      <c r="O512">
        <v>30.5</v>
      </c>
      <c r="P512" t="s">
        <v>77</v>
      </c>
      <c r="Q512">
        <v>1</v>
      </c>
      <c r="R512">
        <v>10</v>
      </c>
      <c r="S512" t="s">
        <v>122</v>
      </c>
      <c r="T512">
        <v>10</v>
      </c>
      <c r="U512" t="s">
        <v>122</v>
      </c>
      <c r="V512">
        <v>4</v>
      </c>
      <c r="W512">
        <v>96</v>
      </c>
      <c r="X512" t="s">
        <v>79</v>
      </c>
      <c r="Y512">
        <v>4</v>
      </c>
      <c r="Z512" t="s">
        <v>81</v>
      </c>
      <c r="AA512" t="s">
        <v>81</v>
      </c>
      <c r="AD512">
        <f t="shared" si="67"/>
        <v>10</v>
      </c>
      <c r="AG512" t="str">
        <f t="shared" si="68"/>
        <v>ug/l</v>
      </c>
      <c r="AH512">
        <f t="shared" si="68"/>
        <v>10</v>
      </c>
      <c r="AK512" t="str">
        <f t="shared" si="69"/>
        <v>ug/l</v>
      </c>
      <c r="AL512">
        <v>10</v>
      </c>
      <c r="AM512" t="str">
        <f t="shared" si="70"/>
        <v>Some</v>
      </c>
      <c r="AN512" t="str">
        <f t="shared" si="71"/>
        <v>Medium</v>
      </c>
      <c r="AQ512" t="s">
        <v>77</v>
      </c>
      <c r="AS512" t="s">
        <v>685</v>
      </c>
      <c r="AT512" t="s">
        <v>68</v>
      </c>
      <c r="AU512" t="s">
        <v>69</v>
      </c>
    </row>
    <row r="513" spans="1:47">
      <c r="A513" t="s">
        <v>683</v>
      </c>
      <c r="B513">
        <v>1990</v>
      </c>
      <c r="C513" t="s">
        <v>71</v>
      </c>
      <c r="D513" s="3" t="s">
        <v>72</v>
      </c>
      <c r="E513">
        <v>3251238</v>
      </c>
      <c r="F513" t="s">
        <v>73</v>
      </c>
      <c r="G513" t="s">
        <v>188</v>
      </c>
      <c r="H513" t="s">
        <v>153</v>
      </c>
      <c r="I513" t="s">
        <v>154</v>
      </c>
      <c r="J513" t="s">
        <v>684</v>
      </c>
      <c r="K513" t="s">
        <v>75</v>
      </c>
      <c r="L513" t="s">
        <v>97</v>
      </c>
      <c r="M513">
        <v>17</v>
      </c>
      <c r="O513">
        <v>7.6</v>
      </c>
      <c r="P513" t="s">
        <v>77</v>
      </c>
      <c r="Q513">
        <v>1</v>
      </c>
      <c r="R513">
        <v>10</v>
      </c>
      <c r="S513" t="s">
        <v>122</v>
      </c>
      <c r="T513">
        <v>10</v>
      </c>
      <c r="U513" t="s">
        <v>122</v>
      </c>
      <c r="V513">
        <v>4</v>
      </c>
      <c r="W513">
        <v>96</v>
      </c>
      <c r="X513" t="s">
        <v>79</v>
      </c>
      <c r="Y513">
        <v>4</v>
      </c>
      <c r="Z513" t="s">
        <v>81</v>
      </c>
      <c r="AA513" t="s">
        <v>81</v>
      </c>
      <c r="AD513">
        <f t="shared" si="67"/>
        <v>10</v>
      </c>
      <c r="AG513" t="str">
        <f t="shared" si="68"/>
        <v>ug/l</v>
      </c>
      <c r="AH513">
        <f t="shared" si="68"/>
        <v>10</v>
      </c>
      <c r="AK513" t="str">
        <f t="shared" si="69"/>
        <v>ug/l</v>
      </c>
      <c r="AL513">
        <v>20</v>
      </c>
      <c r="AM513" t="str">
        <f t="shared" si="70"/>
        <v>Some</v>
      </c>
      <c r="AN513" t="str">
        <f t="shared" si="71"/>
        <v>Medium</v>
      </c>
      <c r="AQ513" t="s">
        <v>77</v>
      </c>
      <c r="AS513" t="s">
        <v>685</v>
      </c>
      <c r="AT513" t="s">
        <v>68</v>
      </c>
      <c r="AU513" t="s">
        <v>69</v>
      </c>
    </row>
    <row r="514" spans="1:47">
      <c r="A514" t="s">
        <v>683</v>
      </c>
      <c r="B514">
        <v>1990</v>
      </c>
      <c r="C514" t="s">
        <v>71</v>
      </c>
      <c r="D514" s="3" t="s">
        <v>72</v>
      </c>
      <c r="E514">
        <v>3251238</v>
      </c>
      <c r="F514" t="s">
        <v>73</v>
      </c>
      <c r="G514" t="s">
        <v>188</v>
      </c>
      <c r="H514" t="s">
        <v>153</v>
      </c>
      <c r="I514" t="s">
        <v>154</v>
      </c>
      <c r="J514" t="s">
        <v>684</v>
      </c>
      <c r="K514" t="s">
        <v>75</v>
      </c>
      <c r="L514" t="s">
        <v>97</v>
      </c>
      <c r="M514">
        <v>17</v>
      </c>
      <c r="O514">
        <v>15.2</v>
      </c>
      <c r="P514" t="s">
        <v>77</v>
      </c>
      <c r="Q514">
        <v>1</v>
      </c>
      <c r="R514">
        <v>10</v>
      </c>
      <c r="S514" t="s">
        <v>122</v>
      </c>
      <c r="T514">
        <v>10</v>
      </c>
      <c r="U514" t="s">
        <v>122</v>
      </c>
      <c r="V514">
        <v>4</v>
      </c>
      <c r="W514">
        <v>96</v>
      </c>
      <c r="X514" t="s">
        <v>79</v>
      </c>
      <c r="Y514">
        <v>4</v>
      </c>
      <c r="Z514" t="s">
        <v>81</v>
      </c>
      <c r="AA514" t="s">
        <v>81</v>
      </c>
      <c r="AD514">
        <f t="shared" si="67"/>
        <v>10</v>
      </c>
      <c r="AG514" t="str">
        <f t="shared" si="68"/>
        <v>ug/l</v>
      </c>
      <c r="AH514">
        <f t="shared" si="68"/>
        <v>10</v>
      </c>
      <c r="AK514" t="str">
        <f t="shared" si="69"/>
        <v>ug/l</v>
      </c>
      <c r="AL514">
        <v>60</v>
      </c>
      <c r="AM514" t="str">
        <f t="shared" si="70"/>
        <v>Significant</v>
      </c>
      <c r="AN514" t="str">
        <f t="shared" si="71"/>
        <v>Low</v>
      </c>
      <c r="AQ514" t="s">
        <v>77</v>
      </c>
      <c r="AS514" t="s">
        <v>685</v>
      </c>
      <c r="AT514" t="s">
        <v>68</v>
      </c>
      <c r="AU514" t="s">
        <v>69</v>
      </c>
    </row>
    <row r="515" spans="1:47">
      <c r="A515" t="s">
        <v>683</v>
      </c>
      <c r="B515">
        <v>1990</v>
      </c>
      <c r="C515" t="s">
        <v>71</v>
      </c>
      <c r="D515" s="3" t="s">
        <v>72</v>
      </c>
      <c r="E515">
        <v>3251238</v>
      </c>
      <c r="F515" t="s">
        <v>73</v>
      </c>
      <c r="G515" t="s">
        <v>188</v>
      </c>
      <c r="H515" t="s">
        <v>153</v>
      </c>
      <c r="I515" t="s">
        <v>154</v>
      </c>
      <c r="J515" t="s">
        <v>684</v>
      </c>
      <c r="K515" t="s">
        <v>75</v>
      </c>
      <c r="L515" t="s">
        <v>97</v>
      </c>
      <c r="M515">
        <v>17</v>
      </c>
      <c r="O515">
        <v>22.9</v>
      </c>
      <c r="P515" t="s">
        <v>77</v>
      </c>
      <c r="Q515">
        <v>1</v>
      </c>
      <c r="R515">
        <v>10</v>
      </c>
      <c r="S515" t="s">
        <v>122</v>
      </c>
      <c r="T515">
        <v>10</v>
      </c>
      <c r="U515" t="s">
        <v>122</v>
      </c>
      <c r="V515">
        <v>4</v>
      </c>
      <c r="W515">
        <v>96</v>
      </c>
      <c r="X515" t="s">
        <v>79</v>
      </c>
      <c r="Y515">
        <v>4</v>
      </c>
      <c r="Z515" t="s">
        <v>81</v>
      </c>
      <c r="AA515" t="s">
        <v>81</v>
      </c>
      <c r="AD515">
        <f t="shared" si="67"/>
        <v>10</v>
      </c>
      <c r="AG515" t="str">
        <f t="shared" si="68"/>
        <v>ug/l</v>
      </c>
      <c r="AH515">
        <f t="shared" si="68"/>
        <v>10</v>
      </c>
      <c r="AK515" t="str">
        <f t="shared" si="69"/>
        <v>ug/l</v>
      </c>
      <c r="AL515">
        <v>35</v>
      </c>
      <c r="AM515" t="str">
        <f t="shared" si="70"/>
        <v>Significant</v>
      </c>
      <c r="AN515" t="str">
        <f t="shared" si="71"/>
        <v>Low</v>
      </c>
      <c r="AQ515" t="s">
        <v>77</v>
      </c>
      <c r="AS515" t="s">
        <v>685</v>
      </c>
      <c r="AT515" t="s">
        <v>68</v>
      </c>
      <c r="AU515" t="s">
        <v>69</v>
      </c>
    </row>
    <row r="516" spans="1:47">
      <c r="A516" t="s">
        <v>683</v>
      </c>
      <c r="B516">
        <v>1990</v>
      </c>
      <c r="C516" t="s">
        <v>71</v>
      </c>
      <c r="D516" s="3" t="s">
        <v>72</v>
      </c>
      <c r="E516">
        <v>3251238</v>
      </c>
      <c r="F516" t="s">
        <v>73</v>
      </c>
      <c r="G516" t="s">
        <v>188</v>
      </c>
      <c r="H516" t="s">
        <v>153</v>
      </c>
      <c r="I516" t="s">
        <v>154</v>
      </c>
      <c r="J516" t="s">
        <v>684</v>
      </c>
      <c r="K516" t="s">
        <v>75</v>
      </c>
      <c r="L516" t="s">
        <v>97</v>
      </c>
      <c r="M516">
        <v>17</v>
      </c>
      <c r="O516">
        <v>30.5</v>
      </c>
      <c r="P516" t="s">
        <v>77</v>
      </c>
      <c r="Q516">
        <v>1</v>
      </c>
      <c r="R516">
        <v>10</v>
      </c>
      <c r="S516" t="s">
        <v>122</v>
      </c>
      <c r="T516">
        <v>10</v>
      </c>
      <c r="U516" t="s">
        <v>122</v>
      </c>
      <c r="V516">
        <v>4</v>
      </c>
      <c r="W516">
        <v>96</v>
      </c>
      <c r="X516" t="s">
        <v>79</v>
      </c>
      <c r="Y516">
        <v>4</v>
      </c>
      <c r="Z516" t="s">
        <v>81</v>
      </c>
      <c r="AA516" t="s">
        <v>81</v>
      </c>
      <c r="AD516">
        <f t="shared" si="67"/>
        <v>10</v>
      </c>
      <c r="AG516" t="str">
        <f t="shared" si="68"/>
        <v>ug/l</v>
      </c>
      <c r="AH516">
        <f t="shared" si="68"/>
        <v>10</v>
      </c>
      <c r="AK516" t="str">
        <f t="shared" si="69"/>
        <v>ug/l</v>
      </c>
      <c r="AL516">
        <v>45</v>
      </c>
      <c r="AM516" t="str">
        <f t="shared" si="70"/>
        <v>Significant</v>
      </c>
      <c r="AN516" t="str">
        <f t="shared" si="71"/>
        <v>Low</v>
      </c>
      <c r="AQ516" t="s">
        <v>77</v>
      </c>
      <c r="AS516" t="s">
        <v>685</v>
      </c>
      <c r="AT516" t="s">
        <v>68</v>
      </c>
      <c r="AU516" t="s">
        <v>69</v>
      </c>
    </row>
    <row r="517" spans="1:47">
      <c r="A517" t="s">
        <v>683</v>
      </c>
      <c r="B517">
        <v>1990</v>
      </c>
      <c r="C517" t="s">
        <v>71</v>
      </c>
      <c r="D517" s="3" t="s">
        <v>72</v>
      </c>
      <c r="E517">
        <v>3251238</v>
      </c>
      <c r="F517" t="s">
        <v>73</v>
      </c>
      <c r="G517" t="s">
        <v>188</v>
      </c>
      <c r="H517" t="s">
        <v>153</v>
      </c>
      <c r="I517" t="s">
        <v>154</v>
      </c>
      <c r="J517" t="s">
        <v>684</v>
      </c>
      <c r="K517" t="s">
        <v>75</v>
      </c>
      <c r="L517" t="s">
        <v>97</v>
      </c>
      <c r="M517">
        <v>22</v>
      </c>
      <c r="O517">
        <v>7.6</v>
      </c>
      <c r="P517" t="s">
        <v>77</v>
      </c>
      <c r="Q517">
        <v>1</v>
      </c>
      <c r="R517">
        <v>10</v>
      </c>
      <c r="S517" t="s">
        <v>122</v>
      </c>
      <c r="T517">
        <v>10</v>
      </c>
      <c r="U517" t="s">
        <v>122</v>
      </c>
      <c r="V517">
        <v>4</v>
      </c>
      <c r="W517">
        <v>96</v>
      </c>
      <c r="X517" t="s">
        <v>79</v>
      </c>
      <c r="Y517">
        <v>4</v>
      </c>
      <c r="Z517" t="s">
        <v>81</v>
      </c>
      <c r="AA517" t="s">
        <v>81</v>
      </c>
      <c r="AD517">
        <f t="shared" si="67"/>
        <v>10</v>
      </c>
      <c r="AG517" t="str">
        <f t="shared" si="68"/>
        <v>ug/l</v>
      </c>
      <c r="AH517">
        <f t="shared" si="68"/>
        <v>10</v>
      </c>
      <c r="AK517" t="str">
        <f t="shared" si="69"/>
        <v>ug/l</v>
      </c>
      <c r="AL517">
        <v>85</v>
      </c>
      <c r="AM517" t="str">
        <f t="shared" si="70"/>
        <v>Severe</v>
      </c>
      <c r="AN517" t="str">
        <f t="shared" si="71"/>
        <v>None</v>
      </c>
      <c r="AQ517" t="s">
        <v>77</v>
      </c>
      <c r="AS517" t="s">
        <v>685</v>
      </c>
      <c r="AT517" t="s">
        <v>68</v>
      </c>
      <c r="AU517" t="s">
        <v>69</v>
      </c>
    </row>
    <row r="518" spans="1:47">
      <c r="A518" t="s">
        <v>683</v>
      </c>
      <c r="B518">
        <v>1990</v>
      </c>
      <c r="C518" t="s">
        <v>71</v>
      </c>
      <c r="D518" s="3" t="s">
        <v>72</v>
      </c>
      <c r="E518">
        <v>3251238</v>
      </c>
      <c r="F518" t="s">
        <v>73</v>
      </c>
      <c r="G518" t="s">
        <v>188</v>
      </c>
      <c r="H518" t="s">
        <v>153</v>
      </c>
      <c r="I518" t="s">
        <v>154</v>
      </c>
      <c r="J518" t="s">
        <v>684</v>
      </c>
      <c r="K518" t="s">
        <v>75</v>
      </c>
      <c r="L518" t="s">
        <v>97</v>
      </c>
      <c r="M518">
        <v>22</v>
      </c>
      <c r="O518">
        <v>15.2</v>
      </c>
      <c r="P518" t="s">
        <v>77</v>
      </c>
      <c r="Q518">
        <v>1</v>
      </c>
      <c r="R518">
        <v>10</v>
      </c>
      <c r="S518" t="s">
        <v>122</v>
      </c>
      <c r="T518">
        <v>10</v>
      </c>
      <c r="U518" t="s">
        <v>122</v>
      </c>
      <c r="V518">
        <v>4</v>
      </c>
      <c r="W518">
        <v>96</v>
      </c>
      <c r="X518" t="s">
        <v>79</v>
      </c>
      <c r="Y518">
        <v>4</v>
      </c>
      <c r="Z518" t="s">
        <v>81</v>
      </c>
      <c r="AA518" t="s">
        <v>81</v>
      </c>
      <c r="AD518">
        <f t="shared" si="67"/>
        <v>10</v>
      </c>
      <c r="AG518" t="str">
        <f t="shared" si="68"/>
        <v>ug/l</v>
      </c>
      <c r="AH518">
        <f t="shared" si="68"/>
        <v>10</v>
      </c>
      <c r="AK518" t="str">
        <f t="shared" si="69"/>
        <v>ug/l</v>
      </c>
      <c r="AL518">
        <v>25</v>
      </c>
      <c r="AM518" t="str">
        <f t="shared" si="70"/>
        <v>Significant</v>
      </c>
      <c r="AN518" t="str">
        <f t="shared" si="71"/>
        <v>Low</v>
      </c>
      <c r="AQ518" t="s">
        <v>77</v>
      </c>
      <c r="AS518" t="s">
        <v>685</v>
      </c>
      <c r="AT518" t="s">
        <v>68</v>
      </c>
      <c r="AU518" t="s">
        <v>69</v>
      </c>
    </row>
    <row r="519" spans="1:47">
      <c r="A519" t="s">
        <v>683</v>
      </c>
      <c r="B519">
        <v>1990</v>
      </c>
      <c r="C519" t="s">
        <v>71</v>
      </c>
      <c r="D519" s="3" t="s">
        <v>72</v>
      </c>
      <c r="E519">
        <v>3251238</v>
      </c>
      <c r="F519" t="s">
        <v>73</v>
      </c>
      <c r="G519" t="s">
        <v>188</v>
      </c>
      <c r="H519" t="s">
        <v>153</v>
      </c>
      <c r="I519" t="s">
        <v>154</v>
      </c>
      <c r="J519" t="s">
        <v>684</v>
      </c>
      <c r="K519" t="s">
        <v>75</v>
      </c>
      <c r="L519" t="s">
        <v>97</v>
      </c>
      <c r="M519">
        <v>22</v>
      </c>
      <c r="O519">
        <v>22.9</v>
      </c>
      <c r="P519" t="s">
        <v>77</v>
      </c>
      <c r="Q519">
        <v>1</v>
      </c>
      <c r="R519">
        <v>10</v>
      </c>
      <c r="S519" t="s">
        <v>122</v>
      </c>
      <c r="T519">
        <v>10</v>
      </c>
      <c r="U519" t="s">
        <v>122</v>
      </c>
      <c r="V519">
        <v>4</v>
      </c>
      <c r="W519">
        <v>96</v>
      </c>
      <c r="X519" t="s">
        <v>79</v>
      </c>
      <c r="Y519">
        <v>4</v>
      </c>
      <c r="Z519" t="s">
        <v>81</v>
      </c>
      <c r="AA519" t="s">
        <v>81</v>
      </c>
      <c r="AD519">
        <f t="shared" si="67"/>
        <v>10</v>
      </c>
      <c r="AG519" t="str">
        <f t="shared" si="68"/>
        <v>ug/l</v>
      </c>
      <c r="AH519">
        <f t="shared" si="68"/>
        <v>10</v>
      </c>
      <c r="AK519" t="str">
        <f t="shared" si="69"/>
        <v>ug/l</v>
      </c>
      <c r="AL519">
        <v>25</v>
      </c>
      <c r="AM519" t="str">
        <f t="shared" si="70"/>
        <v>Significant</v>
      </c>
      <c r="AN519" t="str">
        <f t="shared" si="71"/>
        <v>Low</v>
      </c>
      <c r="AQ519" t="s">
        <v>77</v>
      </c>
      <c r="AS519" t="s">
        <v>685</v>
      </c>
      <c r="AT519" t="s">
        <v>68</v>
      </c>
      <c r="AU519" t="s">
        <v>69</v>
      </c>
    </row>
    <row r="520" spans="1:47">
      <c r="A520" t="s">
        <v>683</v>
      </c>
      <c r="B520">
        <v>1990</v>
      </c>
      <c r="C520" t="s">
        <v>71</v>
      </c>
      <c r="D520" s="3" t="s">
        <v>72</v>
      </c>
      <c r="E520">
        <v>3251238</v>
      </c>
      <c r="F520" t="s">
        <v>73</v>
      </c>
      <c r="G520" t="s">
        <v>188</v>
      </c>
      <c r="H520" t="s">
        <v>153</v>
      </c>
      <c r="I520" t="s">
        <v>154</v>
      </c>
      <c r="J520" t="s">
        <v>684</v>
      </c>
      <c r="K520" t="s">
        <v>75</v>
      </c>
      <c r="L520" t="s">
        <v>97</v>
      </c>
      <c r="M520">
        <v>22</v>
      </c>
      <c r="O520">
        <v>30.5</v>
      </c>
      <c r="P520" t="s">
        <v>77</v>
      </c>
      <c r="Q520">
        <v>1</v>
      </c>
      <c r="R520">
        <v>10</v>
      </c>
      <c r="S520" t="s">
        <v>122</v>
      </c>
      <c r="T520">
        <v>10</v>
      </c>
      <c r="U520" t="s">
        <v>122</v>
      </c>
      <c r="V520">
        <v>4</v>
      </c>
      <c r="W520">
        <v>96</v>
      </c>
      <c r="X520" t="s">
        <v>79</v>
      </c>
      <c r="Y520">
        <v>4</v>
      </c>
      <c r="Z520" t="s">
        <v>81</v>
      </c>
      <c r="AA520" t="s">
        <v>81</v>
      </c>
      <c r="AD520">
        <f t="shared" si="67"/>
        <v>10</v>
      </c>
      <c r="AG520" t="str">
        <f t="shared" si="68"/>
        <v>ug/l</v>
      </c>
      <c r="AH520">
        <f t="shared" si="68"/>
        <v>10</v>
      </c>
      <c r="AK520" t="str">
        <f t="shared" si="69"/>
        <v>ug/l</v>
      </c>
      <c r="AL520">
        <v>50</v>
      </c>
      <c r="AM520" t="str">
        <f t="shared" si="70"/>
        <v>Significant</v>
      </c>
      <c r="AN520" t="str">
        <f t="shared" si="71"/>
        <v>Low</v>
      </c>
      <c r="AQ520" t="s">
        <v>77</v>
      </c>
      <c r="AS520" t="s">
        <v>685</v>
      </c>
      <c r="AT520" t="s">
        <v>68</v>
      </c>
      <c r="AU520" t="s">
        <v>69</v>
      </c>
    </row>
    <row r="521" spans="1:47">
      <c r="A521" t="s">
        <v>683</v>
      </c>
      <c r="B521">
        <v>1990</v>
      </c>
      <c r="C521" t="s">
        <v>71</v>
      </c>
      <c r="D521" s="3" t="s">
        <v>72</v>
      </c>
      <c r="E521">
        <v>3251238</v>
      </c>
      <c r="F521" t="s">
        <v>73</v>
      </c>
      <c r="G521" t="s">
        <v>188</v>
      </c>
      <c r="H521" t="s">
        <v>153</v>
      </c>
      <c r="I521" t="s">
        <v>154</v>
      </c>
      <c r="J521" t="s">
        <v>684</v>
      </c>
      <c r="K521" t="s">
        <v>75</v>
      </c>
      <c r="L521" t="s">
        <v>97</v>
      </c>
      <c r="M521">
        <v>12</v>
      </c>
      <c r="O521">
        <v>7.6</v>
      </c>
      <c r="P521" t="s">
        <v>77</v>
      </c>
      <c r="Q521">
        <v>1</v>
      </c>
      <c r="R521">
        <v>20</v>
      </c>
      <c r="S521" t="s">
        <v>122</v>
      </c>
      <c r="T521">
        <v>20</v>
      </c>
      <c r="U521" t="s">
        <v>122</v>
      </c>
      <c r="V521">
        <v>4</v>
      </c>
      <c r="W521">
        <v>96</v>
      </c>
      <c r="X521" t="s">
        <v>79</v>
      </c>
      <c r="Y521">
        <v>4</v>
      </c>
      <c r="Z521" t="s">
        <v>81</v>
      </c>
      <c r="AA521" t="s">
        <v>81</v>
      </c>
      <c r="AD521">
        <f t="shared" si="67"/>
        <v>20</v>
      </c>
      <c r="AG521" t="str">
        <f t="shared" si="68"/>
        <v>ug/l</v>
      </c>
      <c r="AH521">
        <f t="shared" si="68"/>
        <v>20</v>
      </c>
      <c r="AK521" t="str">
        <f t="shared" si="69"/>
        <v>ug/l</v>
      </c>
      <c r="AL521">
        <v>100</v>
      </c>
      <c r="AM521" t="str">
        <f t="shared" si="70"/>
        <v>Severe</v>
      </c>
      <c r="AN521" t="str">
        <f t="shared" si="71"/>
        <v>None</v>
      </c>
      <c r="AQ521" t="s">
        <v>77</v>
      </c>
      <c r="AS521" t="s">
        <v>685</v>
      </c>
      <c r="AT521" t="s">
        <v>68</v>
      </c>
      <c r="AU521" t="s">
        <v>69</v>
      </c>
    </row>
    <row r="522" spans="1:47">
      <c r="A522" t="s">
        <v>683</v>
      </c>
      <c r="B522">
        <v>1990</v>
      </c>
      <c r="C522" t="s">
        <v>71</v>
      </c>
      <c r="D522" s="3" t="s">
        <v>72</v>
      </c>
      <c r="E522">
        <v>3251238</v>
      </c>
      <c r="F522" t="s">
        <v>73</v>
      </c>
      <c r="G522" t="s">
        <v>188</v>
      </c>
      <c r="H522" t="s">
        <v>153</v>
      </c>
      <c r="I522" t="s">
        <v>154</v>
      </c>
      <c r="J522" t="s">
        <v>684</v>
      </c>
      <c r="K522" t="s">
        <v>75</v>
      </c>
      <c r="L522" t="s">
        <v>97</v>
      </c>
      <c r="M522">
        <v>12</v>
      </c>
      <c r="O522">
        <v>15.2</v>
      </c>
      <c r="P522" t="s">
        <v>77</v>
      </c>
      <c r="Q522">
        <v>1</v>
      </c>
      <c r="R522">
        <v>20</v>
      </c>
      <c r="S522" t="s">
        <v>122</v>
      </c>
      <c r="T522">
        <v>20</v>
      </c>
      <c r="U522" t="s">
        <v>122</v>
      </c>
      <c r="V522">
        <v>4</v>
      </c>
      <c r="W522">
        <v>96</v>
      </c>
      <c r="X522" t="s">
        <v>79</v>
      </c>
      <c r="Y522">
        <v>4</v>
      </c>
      <c r="Z522" t="s">
        <v>81</v>
      </c>
      <c r="AA522" t="s">
        <v>81</v>
      </c>
      <c r="AD522">
        <f t="shared" si="67"/>
        <v>20</v>
      </c>
      <c r="AG522" t="str">
        <f t="shared" si="68"/>
        <v>ug/l</v>
      </c>
      <c r="AH522">
        <f t="shared" si="68"/>
        <v>20</v>
      </c>
      <c r="AK522" t="str">
        <f t="shared" si="69"/>
        <v>ug/l</v>
      </c>
      <c r="AL522">
        <v>100</v>
      </c>
      <c r="AM522" t="str">
        <f t="shared" si="70"/>
        <v>Severe</v>
      </c>
      <c r="AN522" t="str">
        <f t="shared" si="71"/>
        <v>None</v>
      </c>
      <c r="AQ522" t="s">
        <v>77</v>
      </c>
      <c r="AS522" t="s">
        <v>685</v>
      </c>
      <c r="AT522" t="s">
        <v>68</v>
      </c>
      <c r="AU522" t="s">
        <v>69</v>
      </c>
    </row>
    <row r="523" spans="1:47">
      <c r="A523" t="s">
        <v>683</v>
      </c>
      <c r="B523">
        <v>1990</v>
      </c>
      <c r="C523" t="s">
        <v>71</v>
      </c>
      <c r="D523" s="3" t="s">
        <v>72</v>
      </c>
      <c r="E523">
        <v>3251238</v>
      </c>
      <c r="F523" t="s">
        <v>73</v>
      </c>
      <c r="G523" t="s">
        <v>188</v>
      </c>
      <c r="H523" t="s">
        <v>153</v>
      </c>
      <c r="I523" t="s">
        <v>154</v>
      </c>
      <c r="J523" t="s">
        <v>684</v>
      </c>
      <c r="K523" t="s">
        <v>75</v>
      </c>
      <c r="L523" t="s">
        <v>97</v>
      </c>
      <c r="M523">
        <v>12</v>
      </c>
      <c r="O523">
        <v>22.9</v>
      </c>
      <c r="P523" t="s">
        <v>77</v>
      </c>
      <c r="Q523">
        <v>1</v>
      </c>
      <c r="R523">
        <v>20</v>
      </c>
      <c r="S523" t="s">
        <v>122</v>
      </c>
      <c r="T523">
        <v>20</v>
      </c>
      <c r="U523" t="s">
        <v>122</v>
      </c>
      <c r="V523">
        <v>4</v>
      </c>
      <c r="W523">
        <v>96</v>
      </c>
      <c r="X523" t="s">
        <v>79</v>
      </c>
      <c r="Y523">
        <v>4</v>
      </c>
      <c r="Z523" t="s">
        <v>81</v>
      </c>
      <c r="AA523" t="s">
        <v>81</v>
      </c>
      <c r="AD523">
        <f t="shared" si="67"/>
        <v>20</v>
      </c>
      <c r="AG523" t="str">
        <f t="shared" si="68"/>
        <v>ug/l</v>
      </c>
      <c r="AH523">
        <f t="shared" si="68"/>
        <v>20</v>
      </c>
      <c r="AK523" t="str">
        <f t="shared" si="69"/>
        <v>ug/l</v>
      </c>
      <c r="AL523">
        <v>100</v>
      </c>
      <c r="AM523" t="str">
        <f t="shared" si="70"/>
        <v>Severe</v>
      </c>
      <c r="AN523" t="str">
        <f t="shared" si="71"/>
        <v>None</v>
      </c>
      <c r="AQ523" t="s">
        <v>77</v>
      </c>
      <c r="AS523" t="s">
        <v>685</v>
      </c>
      <c r="AT523" t="s">
        <v>68</v>
      </c>
      <c r="AU523" t="s">
        <v>69</v>
      </c>
    </row>
    <row r="524" spans="1:47">
      <c r="A524" t="s">
        <v>683</v>
      </c>
      <c r="B524">
        <v>1990</v>
      </c>
      <c r="C524" t="s">
        <v>71</v>
      </c>
      <c r="D524" s="3" t="s">
        <v>72</v>
      </c>
      <c r="E524">
        <v>3251238</v>
      </c>
      <c r="F524" t="s">
        <v>73</v>
      </c>
      <c r="G524" t="s">
        <v>188</v>
      </c>
      <c r="H524" t="s">
        <v>153</v>
      </c>
      <c r="I524" t="s">
        <v>154</v>
      </c>
      <c r="J524" t="s">
        <v>684</v>
      </c>
      <c r="K524" t="s">
        <v>75</v>
      </c>
      <c r="L524" t="s">
        <v>97</v>
      </c>
      <c r="M524">
        <v>12</v>
      </c>
      <c r="O524">
        <v>30.5</v>
      </c>
      <c r="P524" t="s">
        <v>77</v>
      </c>
      <c r="Q524">
        <v>1</v>
      </c>
      <c r="R524">
        <v>20</v>
      </c>
      <c r="S524" t="s">
        <v>122</v>
      </c>
      <c r="T524">
        <v>20</v>
      </c>
      <c r="U524" t="s">
        <v>122</v>
      </c>
      <c r="V524">
        <v>4</v>
      </c>
      <c r="W524">
        <v>96</v>
      </c>
      <c r="X524" t="s">
        <v>79</v>
      </c>
      <c r="Y524">
        <v>4</v>
      </c>
      <c r="Z524" t="s">
        <v>81</v>
      </c>
      <c r="AA524" t="s">
        <v>81</v>
      </c>
      <c r="AD524">
        <f t="shared" si="67"/>
        <v>20</v>
      </c>
      <c r="AG524" t="str">
        <f t="shared" si="68"/>
        <v>ug/l</v>
      </c>
      <c r="AH524">
        <f t="shared" si="68"/>
        <v>20</v>
      </c>
      <c r="AK524" t="str">
        <f t="shared" si="69"/>
        <v>ug/l</v>
      </c>
      <c r="AL524">
        <v>100</v>
      </c>
      <c r="AM524" t="str">
        <f t="shared" si="70"/>
        <v>Severe</v>
      </c>
      <c r="AN524" t="str">
        <f t="shared" si="71"/>
        <v>None</v>
      </c>
      <c r="AQ524" t="s">
        <v>77</v>
      </c>
      <c r="AS524" t="s">
        <v>685</v>
      </c>
      <c r="AT524" t="s">
        <v>68</v>
      </c>
      <c r="AU524" t="s">
        <v>69</v>
      </c>
    </row>
    <row r="525" spans="1:47">
      <c r="A525" t="s">
        <v>683</v>
      </c>
      <c r="B525">
        <v>1990</v>
      </c>
      <c r="C525" t="s">
        <v>71</v>
      </c>
      <c r="D525" s="3" t="s">
        <v>72</v>
      </c>
      <c r="E525">
        <v>3251238</v>
      </c>
      <c r="F525" t="s">
        <v>73</v>
      </c>
      <c r="G525" t="s">
        <v>188</v>
      </c>
      <c r="H525" t="s">
        <v>153</v>
      </c>
      <c r="I525" t="s">
        <v>154</v>
      </c>
      <c r="J525" t="s">
        <v>684</v>
      </c>
      <c r="K525" t="s">
        <v>75</v>
      </c>
      <c r="L525" t="s">
        <v>97</v>
      </c>
      <c r="M525">
        <v>17</v>
      </c>
      <c r="O525">
        <v>7.6</v>
      </c>
      <c r="P525" t="s">
        <v>77</v>
      </c>
      <c r="Q525">
        <v>1</v>
      </c>
      <c r="R525">
        <v>20</v>
      </c>
      <c r="S525" t="s">
        <v>122</v>
      </c>
      <c r="T525">
        <v>20</v>
      </c>
      <c r="U525" t="s">
        <v>122</v>
      </c>
      <c r="V525">
        <v>4</v>
      </c>
      <c r="W525">
        <v>96</v>
      </c>
      <c r="X525" t="s">
        <v>79</v>
      </c>
      <c r="Y525">
        <v>4</v>
      </c>
      <c r="Z525" t="s">
        <v>81</v>
      </c>
      <c r="AA525" t="s">
        <v>81</v>
      </c>
      <c r="AD525">
        <f t="shared" si="67"/>
        <v>20</v>
      </c>
      <c r="AG525" t="str">
        <f t="shared" si="68"/>
        <v>ug/l</v>
      </c>
      <c r="AH525">
        <f t="shared" si="68"/>
        <v>20</v>
      </c>
      <c r="AK525" t="str">
        <f t="shared" si="69"/>
        <v>ug/l</v>
      </c>
      <c r="AL525">
        <v>75</v>
      </c>
      <c r="AM525" t="str">
        <f t="shared" si="70"/>
        <v>Severe</v>
      </c>
      <c r="AN525" t="str">
        <f t="shared" si="71"/>
        <v>None</v>
      </c>
      <c r="AQ525" t="s">
        <v>77</v>
      </c>
      <c r="AS525" t="s">
        <v>685</v>
      </c>
      <c r="AT525" t="s">
        <v>68</v>
      </c>
      <c r="AU525" t="s">
        <v>69</v>
      </c>
    </row>
    <row r="526" spans="1:47">
      <c r="A526" t="s">
        <v>683</v>
      </c>
      <c r="B526">
        <v>1990</v>
      </c>
      <c r="C526" t="s">
        <v>71</v>
      </c>
      <c r="D526" s="3" t="s">
        <v>72</v>
      </c>
      <c r="E526">
        <v>3251238</v>
      </c>
      <c r="F526" t="s">
        <v>73</v>
      </c>
      <c r="G526" t="s">
        <v>188</v>
      </c>
      <c r="H526" t="s">
        <v>153</v>
      </c>
      <c r="I526" t="s">
        <v>154</v>
      </c>
      <c r="J526" t="s">
        <v>684</v>
      </c>
      <c r="K526" t="s">
        <v>75</v>
      </c>
      <c r="L526" t="s">
        <v>97</v>
      </c>
      <c r="M526">
        <v>17</v>
      </c>
      <c r="O526">
        <v>15.2</v>
      </c>
      <c r="P526" t="s">
        <v>77</v>
      </c>
      <c r="Q526">
        <v>1</v>
      </c>
      <c r="R526">
        <v>20</v>
      </c>
      <c r="S526" t="s">
        <v>122</v>
      </c>
      <c r="T526">
        <v>20</v>
      </c>
      <c r="U526" t="s">
        <v>122</v>
      </c>
      <c r="V526">
        <v>4</v>
      </c>
      <c r="W526">
        <v>96</v>
      </c>
      <c r="X526" t="s">
        <v>79</v>
      </c>
      <c r="Y526">
        <v>4</v>
      </c>
      <c r="Z526" t="s">
        <v>81</v>
      </c>
      <c r="AA526" t="s">
        <v>81</v>
      </c>
      <c r="AD526">
        <f t="shared" si="67"/>
        <v>20</v>
      </c>
      <c r="AG526" t="str">
        <f t="shared" si="68"/>
        <v>ug/l</v>
      </c>
      <c r="AH526">
        <f t="shared" si="68"/>
        <v>20</v>
      </c>
      <c r="AK526" t="str">
        <f t="shared" si="69"/>
        <v>ug/l</v>
      </c>
      <c r="AL526">
        <v>70</v>
      </c>
      <c r="AM526" t="str">
        <f t="shared" si="70"/>
        <v>Significant</v>
      </c>
      <c r="AN526" t="str">
        <f t="shared" si="71"/>
        <v>Low</v>
      </c>
      <c r="AQ526" t="s">
        <v>77</v>
      </c>
      <c r="AS526" t="s">
        <v>685</v>
      </c>
      <c r="AT526" t="s">
        <v>68</v>
      </c>
      <c r="AU526" t="s">
        <v>69</v>
      </c>
    </row>
    <row r="527" spans="1:47">
      <c r="A527" t="s">
        <v>683</v>
      </c>
      <c r="B527">
        <v>1990</v>
      </c>
      <c r="C527" t="s">
        <v>71</v>
      </c>
      <c r="D527" s="3" t="s">
        <v>72</v>
      </c>
      <c r="E527">
        <v>3251238</v>
      </c>
      <c r="F527" t="s">
        <v>73</v>
      </c>
      <c r="G527" t="s">
        <v>188</v>
      </c>
      <c r="H527" t="s">
        <v>153</v>
      </c>
      <c r="I527" t="s">
        <v>154</v>
      </c>
      <c r="J527" t="s">
        <v>684</v>
      </c>
      <c r="K527" t="s">
        <v>75</v>
      </c>
      <c r="L527" t="s">
        <v>97</v>
      </c>
      <c r="M527">
        <v>17</v>
      </c>
      <c r="O527">
        <v>22.9</v>
      </c>
      <c r="P527" t="s">
        <v>77</v>
      </c>
      <c r="Q527">
        <v>1</v>
      </c>
      <c r="R527">
        <v>20</v>
      </c>
      <c r="S527" t="s">
        <v>122</v>
      </c>
      <c r="T527">
        <v>20</v>
      </c>
      <c r="U527" t="s">
        <v>122</v>
      </c>
      <c r="V527">
        <v>4</v>
      </c>
      <c r="W527">
        <v>96</v>
      </c>
      <c r="X527" t="s">
        <v>79</v>
      </c>
      <c r="Y527">
        <v>4</v>
      </c>
      <c r="Z527" t="s">
        <v>81</v>
      </c>
      <c r="AA527" t="s">
        <v>81</v>
      </c>
      <c r="AD527">
        <f t="shared" si="67"/>
        <v>20</v>
      </c>
      <c r="AG527" t="str">
        <f t="shared" si="68"/>
        <v>ug/l</v>
      </c>
      <c r="AH527">
        <f t="shared" si="68"/>
        <v>20</v>
      </c>
      <c r="AK527" t="str">
        <f t="shared" si="69"/>
        <v>ug/l</v>
      </c>
      <c r="AL527">
        <v>95</v>
      </c>
      <c r="AM527" t="str">
        <f t="shared" si="70"/>
        <v>Severe</v>
      </c>
      <c r="AN527" t="str">
        <f t="shared" si="71"/>
        <v>None</v>
      </c>
      <c r="AQ527" t="s">
        <v>77</v>
      </c>
      <c r="AS527" t="s">
        <v>685</v>
      </c>
      <c r="AT527" t="s">
        <v>68</v>
      </c>
      <c r="AU527" t="s">
        <v>69</v>
      </c>
    </row>
    <row r="528" spans="1:47">
      <c r="A528" t="s">
        <v>683</v>
      </c>
      <c r="B528">
        <v>1990</v>
      </c>
      <c r="C528" t="s">
        <v>71</v>
      </c>
      <c r="D528" s="3" t="s">
        <v>72</v>
      </c>
      <c r="E528">
        <v>3251238</v>
      </c>
      <c r="F528" t="s">
        <v>73</v>
      </c>
      <c r="G528" t="s">
        <v>188</v>
      </c>
      <c r="H528" t="s">
        <v>153</v>
      </c>
      <c r="I528" t="s">
        <v>154</v>
      </c>
      <c r="J528" t="s">
        <v>684</v>
      </c>
      <c r="K528" t="s">
        <v>75</v>
      </c>
      <c r="L528" t="s">
        <v>97</v>
      </c>
      <c r="M528">
        <v>17</v>
      </c>
      <c r="O528">
        <v>30.5</v>
      </c>
      <c r="P528" t="s">
        <v>77</v>
      </c>
      <c r="Q528">
        <v>1</v>
      </c>
      <c r="R528">
        <v>20</v>
      </c>
      <c r="S528" t="s">
        <v>122</v>
      </c>
      <c r="T528">
        <v>20</v>
      </c>
      <c r="U528" t="s">
        <v>122</v>
      </c>
      <c r="V528">
        <v>4</v>
      </c>
      <c r="W528">
        <v>96</v>
      </c>
      <c r="X528" t="s">
        <v>79</v>
      </c>
      <c r="Y528">
        <v>4</v>
      </c>
      <c r="Z528" t="s">
        <v>81</v>
      </c>
      <c r="AA528" t="s">
        <v>81</v>
      </c>
      <c r="AD528">
        <f t="shared" si="67"/>
        <v>20</v>
      </c>
      <c r="AG528" t="str">
        <f t="shared" si="68"/>
        <v>ug/l</v>
      </c>
      <c r="AH528">
        <f t="shared" si="68"/>
        <v>20</v>
      </c>
      <c r="AK528" t="str">
        <f t="shared" si="69"/>
        <v>ug/l</v>
      </c>
      <c r="AL528">
        <v>100</v>
      </c>
      <c r="AM528" t="str">
        <f t="shared" si="70"/>
        <v>Severe</v>
      </c>
      <c r="AN528" t="str">
        <f t="shared" si="71"/>
        <v>None</v>
      </c>
      <c r="AQ528" t="s">
        <v>77</v>
      </c>
      <c r="AS528" t="s">
        <v>685</v>
      </c>
      <c r="AT528" t="s">
        <v>68</v>
      </c>
      <c r="AU528" t="s">
        <v>69</v>
      </c>
    </row>
    <row r="529" spans="1:94">
      <c r="A529" t="s">
        <v>683</v>
      </c>
      <c r="B529">
        <v>1990</v>
      </c>
      <c r="C529" t="s">
        <v>71</v>
      </c>
      <c r="D529" s="3" t="s">
        <v>72</v>
      </c>
      <c r="E529">
        <v>3251238</v>
      </c>
      <c r="F529" t="s">
        <v>73</v>
      </c>
      <c r="G529" t="s">
        <v>188</v>
      </c>
      <c r="H529" t="s">
        <v>153</v>
      </c>
      <c r="I529" t="s">
        <v>154</v>
      </c>
      <c r="J529" t="s">
        <v>684</v>
      </c>
      <c r="K529" t="s">
        <v>75</v>
      </c>
      <c r="L529" t="s">
        <v>97</v>
      </c>
      <c r="M529">
        <v>22</v>
      </c>
      <c r="O529">
        <v>7.6</v>
      </c>
      <c r="P529" t="s">
        <v>77</v>
      </c>
      <c r="Q529">
        <v>1</v>
      </c>
      <c r="R529">
        <v>20</v>
      </c>
      <c r="S529" t="s">
        <v>122</v>
      </c>
      <c r="T529">
        <v>20</v>
      </c>
      <c r="U529" t="s">
        <v>122</v>
      </c>
      <c r="V529">
        <v>4</v>
      </c>
      <c r="W529">
        <v>96</v>
      </c>
      <c r="X529" t="s">
        <v>79</v>
      </c>
      <c r="Y529">
        <v>4</v>
      </c>
      <c r="Z529" t="s">
        <v>81</v>
      </c>
      <c r="AA529" t="s">
        <v>81</v>
      </c>
      <c r="AD529">
        <f t="shared" si="67"/>
        <v>20</v>
      </c>
      <c r="AG529" t="str">
        <f t="shared" ref="AG529:AH560" si="72">S529</f>
        <v>ug/l</v>
      </c>
      <c r="AH529">
        <f t="shared" si="72"/>
        <v>20</v>
      </c>
      <c r="AK529" t="str">
        <f t="shared" si="69"/>
        <v>ug/l</v>
      </c>
      <c r="AL529">
        <v>100</v>
      </c>
      <c r="AM529" t="str">
        <f t="shared" si="70"/>
        <v>Severe</v>
      </c>
      <c r="AN529" t="str">
        <f t="shared" si="71"/>
        <v>None</v>
      </c>
      <c r="AQ529" t="s">
        <v>77</v>
      </c>
      <c r="AS529" t="s">
        <v>685</v>
      </c>
      <c r="AT529" t="s">
        <v>68</v>
      </c>
      <c r="AU529" t="s">
        <v>69</v>
      </c>
    </row>
    <row r="530" spans="1:94">
      <c r="A530" t="s">
        <v>683</v>
      </c>
      <c r="B530">
        <v>1990</v>
      </c>
      <c r="C530" t="s">
        <v>71</v>
      </c>
      <c r="D530" s="3" t="s">
        <v>72</v>
      </c>
      <c r="E530">
        <v>3251238</v>
      </c>
      <c r="F530" t="s">
        <v>73</v>
      </c>
      <c r="G530" t="s">
        <v>188</v>
      </c>
      <c r="H530" t="s">
        <v>153</v>
      </c>
      <c r="I530" t="s">
        <v>154</v>
      </c>
      <c r="J530" t="s">
        <v>684</v>
      </c>
      <c r="K530" t="s">
        <v>75</v>
      </c>
      <c r="L530" t="s">
        <v>97</v>
      </c>
      <c r="M530">
        <v>22</v>
      </c>
      <c r="O530">
        <v>15.2</v>
      </c>
      <c r="P530" t="s">
        <v>77</v>
      </c>
      <c r="Q530">
        <v>1</v>
      </c>
      <c r="R530">
        <v>20</v>
      </c>
      <c r="S530" t="s">
        <v>122</v>
      </c>
      <c r="T530">
        <v>20</v>
      </c>
      <c r="U530" t="s">
        <v>122</v>
      </c>
      <c r="V530">
        <v>4</v>
      </c>
      <c r="W530">
        <v>96</v>
      </c>
      <c r="X530" t="s">
        <v>79</v>
      </c>
      <c r="Y530">
        <v>4</v>
      </c>
      <c r="Z530" t="s">
        <v>81</v>
      </c>
      <c r="AA530" t="s">
        <v>81</v>
      </c>
      <c r="AD530">
        <f t="shared" si="67"/>
        <v>20</v>
      </c>
      <c r="AG530" t="str">
        <f t="shared" si="72"/>
        <v>ug/l</v>
      </c>
      <c r="AH530">
        <f t="shared" si="72"/>
        <v>20</v>
      </c>
      <c r="AK530" t="str">
        <f t="shared" si="69"/>
        <v>ug/l</v>
      </c>
      <c r="AL530">
        <v>75</v>
      </c>
      <c r="AM530" t="str">
        <f t="shared" si="70"/>
        <v>Severe</v>
      </c>
      <c r="AN530" t="str">
        <f t="shared" si="71"/>
        <v>None</v>
      </c>
      <c r="AQ530" t="s">
        <v>77</v>
      </c>
      <c r="AS530" t="s">
        <v>685</v>
      </c>
      <c r="AT530" t="s">
        <v>68</v>
      </c>
      <c r="AU530" t="s">
        <v>69</v>
      </c>
    </row>
    <row r="531" spans="1:94">
      <c r="A531" t="s">
        <v>683</v>
      </c>
      <c r="B531">
        <v>1990</v>
      </c>
      <c r="C531" t="s">
        <v>71</v>
      </c>
      <c r="D531" s="3" t="s">
        <v>72</v>
      </c>
      <c r="E531">
        <v>3251238</v>
      </c>
      <c r="F531" t="s">
        <v>73</v>
      </c>
      <c r="G531" t="s">
        <v>188</v>
      </c>
      <c r="H531" t="s">
        <v>153</v>
      </c>
      <c r="I531" t="s">
        <v>154</v>
      </c>
      <c r="J531" t="s">
        <v>684</v>
      </c>
      <c r="K531" t="s">
        <v>75</v>
      </c>
      <c r="L531" t="s">
        <v>97</v>
      </c>
      <c r="M531">
        <v>22</v>
      </c>
      <c r="O531">
        <v>22.9</v>
      </c>
      <c r="P531" t="s">
        <v>77</v>
      </c>
      <c r="Q531">
        <v>1</v>
      </c>
      <c r="R531">
        <v>20</v>
      </c>
      <c r="S531" t="s">
        <v>122</v>
      </c>
      <c r="T531">
        <v>20</v>
      </c>
      <c r="U531" t="s">
        <v>122</v>
      </c>
      <c r="V531">
        <v>4</v>
      </c>
      <c r="W531">
        <v>96</v>
      </c>
      <c r="X531" t="s">
        <v>79</v>
      </c>
      <c r="Y531">
        <v>4</v>
      </c>
      <c r="Z531" t="s">
        <v>81</v>
      </c>
      <c r="AA531" t="s">
        <v>81</v>
      </c>
      <c r="AD531">
        <f t="shared" si="67"/>
        <v>20</v>
      </c>
      <c r="AG531" t="str">
        <f t="shared" si="72"/>
        <v>ug/l</v>
      </c>
      <c r="AH531">
        <f t="shared" si="72"/>
        <v>20</v>
      </c>
      <c r="AK531" t="str">
        <f t="shared" si="69"/>
        <v>ug/l</v>
      </c>
      <c r="AL531">
        <v>60</v>
      </c>
      <c r="AM531" t="str">
        <f t="shared" si="70"/>
        <v>Significant</v>
      </c>
      <c r="AN531" t="str">
        <f t="shared" si="71"/>
        <v>Low</v>
      </c>
      <c r="AQ531" t="s">
        <v>77</v>
      </c>
      <c r="AS531" t="s">
        <v>685</v>
      </c>
      <c r="AT531" t="s">
        <v>68</v>
      </c>
      <c r="AU531" t="s">
        <v>69</v>
      </c>
    </row>
    <row r="532" spans="1:94">
      <c r="A532" t="s">
        <v>683</v>
      </c>
      <c r="B532">
        <v>1990</v>
      </c>
      <c r="C532" t="s">
        <v>71</v>
      </c>
      <c r="D532" s="3" t="s">
        <v>72</v>
      </c>
      <c r="E532">
        <v>3251238</v>
      </c>
      <c r="F532" t="s">
        <v>73</v>
      </c>
      <c r="G532" t="s">
        <v>188</v>
      </c>
      <c r="H532" t="s">
        <v>153</v>
      </c>
      <c r="I532" t="s">
        <v>154</v>
      </c>
      <c r="J532" t="s">
        <v>684</v>
      </c>
      <c r="K532" t="s">
        <v>75</v>
      </c>
      <c r="L532" t="s">
        <v>97</v>
      </c>
      <c r="M532">
        <v>22</v>
      </c>
      <c r="O532">
        <v>30.5</v>
      </c>
      <c r="P532" t="s">
        <v>77</v>
      </c>
      <c r="Q532">
        <v>1</v>
      </c>
      <c r="R532">
        <v>20</v>
      </c>
      <c r="S532" t="s">
        <v>122</v>
      </c>
      <c r="T532">
        <v>20</v>
      </c>
      <c r="U532" t="s">
        <v>122</v>
      </c>
      <c r="V532">
        <v>4</v>
      </c>
      <c r="W532">
        <v>96</v>
      </c>
      <c r="X532" t="s">
        <v>79</v>
      </c>
      <c r="Y532">
        <v>4</v>
      </c>
      <c r="Z532" t="s">
        <v>81</v>
      </c>
      <c r="AA532" t="s">
        <v>81</v>
      </c>
      <c r="AD532">
        <f t="shared" si="67"/>
        <v>20</v>
      </c>
      <c r="AG532" t="str">
        <f t="shared" si="72"/>
        <v>ug/l</v>
      </c>
      <c r="AH532">
        <f t="shared" si="72"/>
        <v>20</v>
      </c>
      <c r="AK532" t="str">
        <f t="shared" si="69"/>
        <v>ug/l</v>
      </c>
      <c r="AL532">
        <v>55</v>
      </c>
      <c r="AM532" t="str">
        <f t="shared" si="70"/>
        <v>Significant</v>
      </c>
      <c r="AN532" t="str">
        <f t="shared" si="71"/>
        <v>Low</v>
      </c>
      <c r="AQ532" t="s">
        <v>77</v>
      </c>
      <c r="AS532" t="s">
        <v>685</v>
      </c>
      <c r="AT532" t="s">
        <v>68</v>
      </c>
      <c r="AU532" t="s">
        <v>69</v>
      </c>
    </row>
    <row r="533" spans="1:94">
      <c r="A533" t="s">
        <v>683</v>
      </c>
      <c r="B533">
        <v>1990</v>
      </c>
      <c r="C533" t="s">
        <v>71</v>
      </c>
      <c r="D533" s="3" t="s">
        <v>72</v>
      </c>
      <c r="E533">
        <v>3251238</v>
      </c>
      <c r="F533" t="s">
        <v>73</v>
      </c>
      <c r="G533" t="s">
        <v>188</v>
      </c>
      <c r="H533" t="s">
        <v>153</v>
      </c>
      <c r="I533" t="s">
        <v>154</v>
      </c>
      <c r="J533" t="s">
        <v>684</v>
      </c>
      <c r="K533" t="s">
        <v>75</v>
      </c>
      <c r="L533" t="s">
        <v>97</v>
      </c>
      <c r="M533">
        <v>12</v>
      </c>
      <c r="O533">
        <v>7.6</v>
      </c>
      <c r="P533" t="s">
        <v>77</v>
      </c>
      <c r="Q533">
        <v>1</v>
      </c>
      <c r="R533">
        <v>20</v>
      </c>
      <c r="S533" t="s">
        <v>122</v>
      </c>
      <c r="T533">
        <v>20</v>
      </c>
      <c r="U533" t="s">
        <v>122</v>
      </c>
      <c r="V533">
        <v>4</v>
      </c>
      <c r="W533">
        <v>96</v>
      </c>
      <c r="X533" t="s">
        <v>79</v>
      </c>
      <c r="Y533">
        <v>4</v>
      </c>
      <c r="Z533" t="s">
        <v>81</v>
      </c>
      <c r="AA533" t="s">
        <v>81</v>
      </c>
      <c r="AD533">
        <f t="shared" si="67"/>
        <v>20</v>
      </c>
      <c r="AG533" t="str">
        <f t="shared" si="72"/>
        <v>ug/l</v>
      </c>
      <c r="AH533">
        <f t="shared" si="72"/>
        <v>20</v>
      </c>
      <c r="AK533" t="str">
        <f t="shared" si="69"/>
        <v>ug/l</v>
      </c>
      <c r="AL533">
        <v>100</v>
      </c>
      <c r="AM533" t="str">
        <f t="shared" si="70"/>
        <v>Severe</v>
      </c>
      <c r="AN533" t="str">
        <f t="shared" si="71"/>
        <v>None</v>
      </c>
      <c r="AQ533" t="s">
        <v>77</v>
      </c>
      <c r="AS533" t="s">
        <v>687</v>
      </c>
      <c r="AT533" t="s">
        <v>68</v>
      </c>
      <c r="AU533" t="s">
        <v>69</v>
      </c>
    </row>
    <row r="534" spans="1:94">
      <c r="A534" t="s">
        <v>683</v>
      </c>
      <c r="B534">
        <v>1990</v>
      </c>
      <c r="C534" t="s">
        <v>71</v>
      </c>
      <c r="D534" s="3" t="s">
        <v>72</v>
      </c>
      <c r="E534">
        <v>3251238</v>
      </c>
      <c r="F534" t="s">
        <v>73</v>
      </c>
      <c r="G534" t="s">
        <v>188</v>
      </c>
      <c r="H534" t="s">
        <v>153</v>
      </c>
      <c r="I534" t="s">
        <v>154</v>
      </c>
      <c r="J534" t="s">
        <v>684</v>
      </c>
      <c r="K534" t="s">
        <v>75</v>
      </c>
      <c r="L534" t="s">
        <v>97</v>
      </c>
      <c r="M534">
        <v>12</v>
      </c>
      <c r="O534">
        <v>15.2</v>
      </c>
      <c r="P534" t="s">
        <v>77</v>
      </c>
      <c r="Q534">
        <v>1</v>
      </c>
      <c r="R534">
        <v>20</v>
      </c>
      <c r="S534" t="s">
        <v>122</v>
      </c>
      <c r="T534">
        <v>20</v>
      </c>
      <c r="U534" t="s">
        <v>122</v>
      </c>
      <c r="V534">
        <v>4</v>
      </c>
      <c r="W534">
        <v>96</v>
      </c>
      <c r="X534" t="s">
        <v>79</v>
      </c>
      <c r="Y534">
        <v>4</v>
      </c>
      <c r="Z534" t="s">
        <v>81</v>
      </c>
      <c r="AA534" t="s">
        <v>81</v>
      </c>
      <c r="AD534">
        <f t="shared" si="67"/>
        <v>20</v>
      </c>
      <c r="AG534" t="str">
        <f t="shared" si="72"/>
        <v>ug/l</v>
      </c>
      <c r="AH534">
        <f t="shared" si="72"/>
        <v>20</v>
      </c>
      <c r="AK534" t="str">
        <f t="shared" si="69"/>
        <v>ug/l</v>
      </c>
      <c r="AL534">
        <v>100</v>
      </c>
      <c r="AM534" t="str">
        <f t="shared" si="70"/>
        <v>Severe</v>
      </c>
      <c r="AN534" t="str">
        <f t="shared" si="71"/>
        <v>None</v>
      </c>
      <c r="AQ534" t="s">
        <v>77</v>
      </c>
      <c r="AS534" t="s">
        <v>687</v>
      </c>
      <c r="AT534" t="s">
        <v>68</v>
      </c>
      <c r="AU534" t="s">
        <v>69</v>
      </c>
    </row>
    <row r="535" spans="1:94">
      <c r="A535" t="s">
        <v>683</v>
      </c>
      <c r="B535">
        <v>1990</v>
      </c>
      <c r="C535" t="s">
        <v>71</v>
      </c>
      <c r="D535" s="3" t="s">
        <v>72</v>
      </c>
      <c r="E535">
        <v>3251238</v>
      </c>
      <c r="F535" t="s">
        <v>73</v>
      </c>
      <c r="G535" t="s">
        <v>188</v>
      </c>
      <c r="H535" t="s">
        <v>153</v>
      </c>
      <c r="I535" t="s">
        <v>154</v>
      </c>
      <c r="J535" t="s">
        <v>684</v>
      </c>
      <c r="K535" t="s">
        <v>75</v>
      </c>
      <c r="L535" t="s">
        <v>97</v>
      </c>
      <c r="M535">
        <v>12</v>
      </c>
      <c r="O535">
        <v>22.9</v>
      </c>
      <c r="P535" t="s">
        <v>77</v>
      </c>
      <c r="Q535">
        <v>1</v>
      </c>
      <c r="R535">
        <v>20</v>
      </c>
      <c r="S535" t="s">
        <v>122</v>
      </c>
      <c r="T535">
        <v>20</v>
      </c>
      <c r="U535" t="s">
        <v>122</v>
      </c>
      <c r="V535">
        <v>4</v>
      </c>
      <c r="W535">
        <v>96</v>
      </c>
      <c r="X535" t="s">
        <v>79</v>
      </c>
      <c r="Y535">
        <v>4</v>
      </c>
      <c r="Z535" t="s">
        <v>81</v>
      </c>
      <c r="AA535" t="s">
        <v>81</v>
      </c>
      <c r="AD535">
        <f t="shared" si="67"/>
        <v>20</v>
      </c>
      <c r="AG535" t="str">
        <f t="shared" si="72"/>
        <v>ug/l</v>
      </c>
      <c r="AH535">
        <f t="shared" si="72"/>
        <v>20</v>
      </c>
      <c r="AK535" t="str">
        <f t="shared" si="69"/>
        <v>ug/l</v>
      </c>
      <c r="AL535">
        <v>100</v>
      </c>
      <c r="AM535" t="str">
        <f t="shared" si="70"/>
        <v>Severe</v>
      </c>
      <c r="AN535" t="str">
        <f t="shared" si="71"/>
        <v>None</v>
      </c>
      <c r="AQ535" t="s">
        <v>77</v>
      </c>
      <c r="AS535" t="s">
        <v>687</v>
      </c>
      <c r="AT535" t="s">
        <v>68</v>
      </c>
      <c r="AU535" t="s">
        <v>69</v>
      </c>
    </row>
    <row r="536" spans="1:94">
      <c r="A536" t="s">
        <v>683</v>
      </c>
      <c r="B536">
        <v>1990</v>
      </c>
      <c r="C536" t="s">
        <v>71</v>
      </c>
      <c r="D536" s="3" t="s">
        <v>72</v>
      </c>
      <c r="E536">
        <v>3251238</v>
      </c>
      <c r="F536" t="s">
        <v>73</v>
      </c>
      <c r="G536" t="s">
        <v>188</v>
      </c>
      <c r="H536" t="s">
        <v>153</v>
      </c>
      <c r="I536" t="s">
        <v>154</v>
      </c>
      <c r="J536" t="s">
        <v>684</v>
      </c>
      <c r="K536" t="s">
        <v>75</v>
      </c>
      <c r="L536" t="s">
        <v>97</v>
      </c>
      <c r="M536">
        <v>12</v>
      </c>
      <c r="O536">
        <v>30.5</v>
      </c>
      <c r="P536" t="s">
        <v>77</v>
      </c>
      <c r="Q536">
        <v>1</v>
      </c>
      <c r="R536">
        <v>20</v>
      </c>
      <c r="S536" t="s">
        <v>122</v>
      </c>
      <c r="T536">
        <v>20</v>
      </c>
      <c r="U536" t="s">
        <v>122</v>
      </c>
      <c r="V536">
        <v>4</v>
      </c>
      <c r="W536">
        <v>96</v>
      </c>
      <c r="X536" t="s">
        <v>79</v>
      </c>
      <c r="Y536">
        <v>4</v>
      </c>
      <c r="Z536" t="s">
        <v>81</v>
      </c>
      <c r="AA536" t="s">
        <v>81</v>
      </c>
      <c r="AD536">
        <f t="shared" si="67"/>
        <v>20</v>
      </c>
      <c r="AG536" t="str">
        <f t="shared" si="72"/>
        <v>ug/l</v>
      </c>
      <c r="AH536">
        <f t="shared" si="72"/>
        <v>20</v>
      </c>
      <c r="AK536" t="str">
        <f t="shared" si="69"/>
        <v>ug/l</v>
      </c>
      <c r="AL536">
        <v>100</v>
      </c>
      <c r="AM536" t="str">
        <f t="shared" si="70"/>
        <v>Severe</v>
      </c>
      <c r="AN536" t="str">
        <f t="shared" si="71"/>
        <v>None</v>
      </c>
      <c r="AQ536" t="s">
        <v>77</v>
      </c>
      <c r="AS536" t="s">
        <v>687</v>
      </c>
      <c r="AT536" t="s">
        <v>68</v>
      </c>
      <c r="AU536" t="s">
        <v>69</v>
      </c>
    </row>
    <row r="537" spans="1:94">
      <c r="A537" t="s">
        <v>683</v>
      </c>
      <c r="B537">
        <v>1990</v>
      </c>
      <c r="C537" t="s">
        <v>71</v>
      </c>
      <c r="D537" s="3" t="s">
        <v>72</v>
      </c>
      <c r="E537">
        <v>3251238</v>
      </c>
      <c r="F537" t="s">
        <v>73</v>
      </c>
      <c r="G537" t="s">
        <v>188</v>
      </c>
      <c r="H537" t="s">
        <v>153</v>
      </c>
      <c r="I537" t="s">
        <v>154</v>
      </c>
      <c r="J537" t="s">
        <v>684</v>
      </c>
      <c r="K537" t="s">
        <v>75</v>
      </c>
      <c r="L537" t="s">
        <v>97</v>
      </c>
      <c r="M537">
        <v>17</v>
      </c>
      <c r="O537">
        <v>7.6</v>
      </c>
      <c r="P537" t="s">
        <v>77</v>
      </c>
      <c r="Q537">
        <v>1</v>
      </c>
      <c r="R537">
        <v>20</v>
      </c>
      <c r="S537" t="s">
        <v>122</v>
      </c>
      <c r="T537">
        <v>20</v>
      </c>
      <c r="U537" t="s">
        <v>122</v>
      </c>
      <c r="V537">
        <v>4</v>
      </c>
      <c r="W537">
        <v>96</v>
      </c>
      <c r="X537" t="s">
        <v>79</v>
      </c>
      <c r="Y537">
        <v>4</v>
      </c>
      <c r="Z537" t="s">
        <v>81</v>
      </c>
      <c r="AA537" t="s">
        <v>81</v>
      </c>
      <c r="AD537">
        <f t="shared" si="67"/>
        <v>20</v>
      </c>
      <c r="AG537" t="str">
        <f t="shared" si="72"/>
        <v>ug/l</v>
      </c>
      <c r="AH537">
        <f t="shared" si="72"/>
        <v>20</v>
      </c>
      <c r="AK537" t="str">
        <f t="shared" si="69"/>
        <v>ug/l</v>
      </c>
      <c r="AL537">
        <v>100</v>
      </c>
      <c r="AM537" t="str">
        <f t="shared" si="70"/>
        <v>Severe</v>
      </c>
      <c r="AN537" t="str">
        <f t="shared" si="71"/>
        <v>None</v>
      </c>
      <c r="AQ537" t="s">
        <v>77</v>
      </c>
      <c r="AS537" t="s">
        <v>687</v>
      </c>
      <c r="AT537" t="s">
        <v>68</v>
      </c>
      <c r="AU537" t="s">
        <v>69</v>
      </c>
    </row>
    <row r="538" spans="1:94">
      <c r="A538" t="s">
        <v>683</v>
      </c>
      <c r="B538">
        <v>1990</v>
      </c>
      <c r="C538" t="s">
        <v>71</v>
      </c>
      <c r="D538" s="3" t="s">
        <v>72</v>
      </c>
      <c r="E538">
        <v>3251238</v>
      </c>
      <c r="F538" t="s">
        <v>73</v>
      </c>
      <c r="G538" t="s">
        <v>188</v>
      </c>
      <c r="H538" t="s">
        <v>153</v>
      </c>
      <c r="I538" t="s">
        <v>154</v>
      </c>
      <c r="J538" t="s">
        <v>684</v>
      </c>
      <c r="K538" t="s">
        <v>75</v>
      </c>
      <c r="L538" t="s">
        <v>97</v>
      </c>
      <c r="M538">
        <v>17</v>
      </c>
      <c r="O538">
        <v>15.2</v>
      </c>
      <c r="P538" t="s">
        <v>77</v>
      </c>
      <c r="Q538">
        <v>1</v>
      </c>
      <c r="R538">
        <v>20</v>
      </c>
      <c r="S538" t="s">
        <v>122</v>
      </c>
      <c r="T538">
        <v>20</v>
      </c>
      <c r="U538" t="s">
        <v>122</v>
      </c>
      <c r="V538">
        <v>4</v>
      </c>
      <c r="W538">
        <v>96</v>
      </c>
      <c r="X538" t="s">
        <v>79</v>
      </c>
      <c r="Y538">
        <v>4</v>
      </c>
      <c r="Z538" t="s">
        <v>81</v>
      </c>
      <c r="AA538" t="s">
        <v>81</v>
      </c>
      <c r="AD538">
        <f t="shared" si="67"/>
        <v>20</v>
      </c>
      <c r="AG538" t="str">
        <f t="shared" si="72"/>
        <v>ug/l</v>
      </c>
      <c r="AH538">
        <f t="shared" si="72"/>
        <v>20</v>
      </c>
      <c r="AK538" t="str">
        <f t="shared" si="69"/>
        <v>ug/l</v>
      </c>
      <c r="AL538">
        <v>100</v>
      </c>
      <c r="AM538" t="str">
        <f t="shared" si="70"/>
        <v>Severe</v>
      </c>
      <c r="AN538" t="str">
        <f t="shared" si="71"/>
        <v>None</v>
      </c>
      <c r="AQ538" t="s">
        <v>77</v>
      </c>
      <c r="AS538" t="s">
        <v>687</v>
      </c>
      <c r="AT538" t="s">
        <v>68</v>
      </c>
      <c r="AU538" t="s">
        <v>69</v>
      </c>
    </row>
    <row r="539" spans="1:94" s="27" customFormat="1">
      <c r="A539" t="s">
        <v>683</v>
      </c>
      <c r="B539">
        <v>1990</v>
      </c>
      <c r="C539" t="s">
        <v>71</v>
      </c>
      <c r="D539" s="3" t="s">
        <v>72</v>
      </c>
      <c r="E539">
        <v>3251238</v>
      </c>
      <c r="F539" t="s">
        <v>73</v>
      </c>
      <c r="G539" t="s">
        <v>188</v>
      </c>
      <c r="H539" t="s">
        <v>153</v>
      </c>
      <c r="I539" t="s">
        <v>154</v>
      </c>
      <c r="J539" t="s">
        <v>684</v>
      </c>
      <c r="K539" t="s">
        <v>75</v>
      </c>
      <c r="L539" t="s">
        <v>97</v>
      </c>
      <c r="M539">
        <v>17</v>
      </c>
      <c r="N539"/>
      <c r="O539">
        <v>22.9</v>
      </c>
      <c r="P539" t="s">
        <v>77</v>
      </c>
      <c r="Q539">
        <v>1</v>
      </c>
      <c r="R539">
        <v>20</v>
      </c>
      <c r="S539" t="s">
        <v>122</v>
      </c>
      <c r="T539">
        <v>20</v>
      </c>
      <c r="U539" t="s">
        <v>122</v>
      </c>
      <c r="V539">
        <v>4</v>
      </c>
      <c r="W539">
        <v>96</v>
      </c>
      <c r="X539" t="s">
        <v>79</v>
      </c>
      <c r="Y539">
        <v>4</v>
      </c>
      <c r="Z539" t="s">
        <v>81</v>
      </c>
      <c r="AA539" t="s">
        <v>81</v>
      </c>
      <c r="AB539"/>
      <c r="AC539"/>
      <c r="AD539">
        <f t="shared" si="67"/>
        <v>20</v>
      </c>
      <c r="AE539"/>
      <c r="AF539"/>
      <c r="AG539" t="str">
        <f t="shared" si="72"/>
        <v>ug/l</v>
      </c>
      <c r="AH539">
        <f t="shared" si="72"/>
        <v>20</v>
      </c>
      <c r="AI539"/>
      <c r="AJ539"/>
      <c r="AK539" t="str">
        <f t="shared" si="69"/>
        <v>ug/l</v>
      </c>
      <c r="AL539">
        <v>100</v>
      </c>
      <c r="AM539" t="str">
        <f t="shared" si="70"/>
        <v>Severe</v>
      </c>
      <c r="AN539" t="str">
        <f t="shared" si="71"/>
        <v>None</v>
      </c>
      <c r="AO539"/>
      <c r="AP539"/>
      <c r="AQ539" t="s">
        <v>77</v>
      </c>
      <c r="AR539" s="5"/>
      <c r="AS539" t="s">
        <v>687</v>
      </c>
      <c r="AT539" t="s">
        <v>68</v>
      </c>
      <c r="AU539" t="s">
        <v>69</v>
      </c>
      <c r="AV539"/>
      <c r="AW539"/>
      <c r="AX539"/>
      <c r="AY539"/>
      <c r="AZ539"/>
      <c r="BA539"/>
      <c r="BB539"/>
      <c r="BC539"/>
      <c r="BD539"/>
      <c r="BE539"/>
      <c r="BF539"/>
      <c r="BG539"/>
      <c r="BH539"/>
      <c r="BI539"/>
      <c r="BJ539"/>
      <c r="BK539"/>
      <c r="BL539"/>
      <c r="BM539"/>
      <c r="BN539"/>
      <c r="BO539"/>
      <c r="BP539"/>
      <c r="BQ539"/>
      <c r="BR539"/>
      <c r="BS539"/>
      <c r="BT539"/>
      <c r="BU539"/>
      <c r="BV539"/>
      <c r="BW539"/>
      <c r="BX539"/>
      <c r="BY539"/>
      <c r="BZ539"/>
      <c r="CA539"/>
      <c r="CB539"/>
      <c r="CC539"/>
      <c r="CD539"/>
      <c r="CE539"/>
      <c r="CF539"/>
      <c r="CG539"/>
      <c r="CH539"/>
      <c r="CI539"/>
      <c r="CJ539"/>
      <c r="CK539"/>
      <c r="CL539"/>
      <c r="CM539"/>
      <c r="CN539"/>
      <c r="CO539"/>
      <c r="CP539"/>
    </row>
    <row r="540" spans="1:94">
      <c r="A540" t="s">
        <v>683</v>
      </c>
      <c r="B540">
        <v>1990</v>
      </c>
      <c r="C540" t="s">
        <v>71</v>
      </c>
      <c r="D540" s="3" t="s">
        <v>72</v>
      </c>
      <c r="E540">
        <v>3251238</v>
      </c>
      <c r="F540" t="s">
        <v>73</v>
      </c>
      <c r="G540" t="s">
        <v>188</v>
      </c>
      <c r="H540" t="s">
        <v>153</v>
      </c>
      <c r="I540" t="s">
        <v>154</v>
      </c>
      <c r="J540" t="s">
        <v>684</v>
      </c>
      <c r="K540" t="s">
        <v>75</v>
      </c>
      <c r="L540" t="s">
        <v>97</v>
      </c>
      <c r="M540">
        <v>17</v>
      </c>
      <c r="O540">
        <v>30.5</v>
      </c>
      <c r="P540" t="s">
        <v>77</v>
      </c>
      <c r="Q540">
        <v>1</v>
      </c>
      <c r="R540">
        <v>20</v>
      </c>
      <c r="S540" t="s">
        <v>122</v>
      </c>
      <c r="T540">
        <v>20</v>
      </c>
      <c r="U540" t="s">
        <v>122</v>
      </c>
      <c r="V540">
        <v>4</v>
      </c>
      <c r="W540">
        <v>96</v>
      </c>
      <c r="X540" t="s">
        <v>79</v>
      </c>
      <c r="Y540">
        <v>4</v>
      </c>
      <c r="Z540" t="s">
        <v>81</v>
      </c>
      <c r="AA540" t="s">
        <v>81</v>
      </c>
      <c r="AD540">
        <f t="shared" si="67"/>
        <v>20</v>
      </c>
      <c r="AG540" t="str">
        <f t="shared" si="72"/>
        <v>ug/l</v>
      </c>
      <c r="AH540">
        <f t="shared" si="72"/>
        <v>20</v>
      </c>
      <c r="AK540" t="str">
        <f t="shared" si="69"/>
        <v>ug/l</v>
      </c>
      <c r="AL540">
        <v>80</v>
      </c>
      <c r="AM540" t="str">
        <f t="shared" si="70"/>
        <v>Severe</v>
      </c>
      <c r="AN540" t="str">
        <f t="shared" si="71"/>
        <v>None</v>
      </c>
      <c r="AQ540" t="s">
        <v>77</v>
      </c>
      <c r="AS540" t="s">
        <v>687</v>
      </c>
      <c r="AT540" t="s">
        <v>68</v>
      </c>
      <c r="AU540" t="s">
        <v>69</v>
      </c>
    </row>
    <row r="541" spans="1:94">
      <c r="A541" t="s">
        <v>683</v>
      </c>
      <c r="B541">
        <v>1990</v>
      </c>
      <c r="C541" t="s">
        <v>71</v>
      </c>
      <c r="D541" s="3" t="s">
        <v>72</v>
      </c>
      <c r="E541">
        <v>3251238</v>
      </c>
      <c r="F541" t="s">
        <v>73</v>
      </c>
      <c r="G541" t="s">
        <v>188</v>
      </c>
      <c r="H541" t="s">
        <v>153</v>
      </c>
      <c r="I541" t="s">
        <v>154</v>
      </c>
      <c r="J541" t="s">
        <v>684</v>
      </c>
      <c r="K541" t="s">
        <v>75</v>
      </c>
      <c r="L541" t="s">
        <v>97</v>
      </c>
      <c r="M541">
        <v>22</v>
      </c>
      <c r="O541">
        <v>7.6</v>
      </c>
      <c r="P541" t="s">
        <v>77</v>
      </c>
      <c r="Q541">
        <v>1</v>
      </c>
      <c r="R541">
        <v>20</v>
      </c>
      <c r="S541" t="s">
        <v>122</v>
      </c>
      <c r="T541">
        <v>20</v>
      </c>
      <c r="U541" t="s">
        <v>122</v>
      </c>
      <c r="V541">
        <v>4</v>
      </c>
      <c r="W541">
        <v>96</v>
      </c>
      <c r="X541" t="s">
        <v>79</v>
      </c>
      <c r="Y541">
        <v>4</v>
      </c>
      <c r="Z541" t="s">
        <v>81</v>
      </c>
      <c r="AA541" t="s">
        <v>81</v>
      </c>
      <c r="AD541">
        <f t="shared" si="67"/>
        <v>20</v>
      </c>
      <c r="AG541" t="str">
        <f t="shared" si="72"/>
        <v>ug/l</v>
      </c>
      <c r="AH541">
        <f t="shared" si="72"/>
        <v>20</v>
      </c>
      <c r="AK541" t="str">
        <f t="shared" si="69"/>
        <v>ug/l</v>
      </c>
      <c r="AL541">
        <v>70</v>
      </c>
      <c r="AM541" t="str">
        <f t="shared" si="70"/>
        <v>Significant</v>
      </c>
      <c r="AN541" t="str">
        <f t="shared" si="71"/>
        <v>Low</v>
      </c>
      <c r="AQ541" t="s">
        <v>77</v>
      </c>
      <c r="AS541" t="s">
        <v>687</v>
      </c>
      <c r="AT541" t="s">
        <v>68</v>
      </c>
      <c r="AU541" t="s">
        <v>69</v>
      </c>
    </row>
    <row r="542" spans="1:94">
      <c r="A542" t="s">
        <v>683</v>
      </c>
      <c r="B542">
        <v>1990</v>
      </c>
      <c r="C542" t="s">
        <v>71</v>
      </c>
      <c r="D542" s="3" t="s">
        <v>72</v>
      </c>
      <c r="E542">
        <v>3251238</v>
      </c>
      <c r="F542" t="s">
        <v>73</v>
      </c>
      <c r="G542" t="s">
        <v>188</v>
      </c>
      <c r="H542" t="s">
        <v>153</v>
      </c>
      <c r="I542" t="s">
        <v>154</v>
      </c>
      <c r="J542" t="s">
        <v>684</v>
      </c>
      <c r="K542" t="s">
        <v>75</v>
      </c>
      <c r="L542" t="s">
        <v>97</v>
      </c>
      <c r="M542">
        <v>22</v>
      </c>
      <c r="O542">
        <v>15.2</v>
      </c>
      <c r="P542" t="s">
        <v>77</v>
      </c>
      <c r="Q542">
        <v>1</v>
      </c>
      <c r="R542">
        <v>20</v>
      </c>
      <c r="S542" t="s">
        <v>122</v>
      </c>
      <c r="T542">
        <v>20</v>
      </c>
      <c r="U542" t="s">
        <v>122</v>
      </c>
      <c r="V542">
        <v>4</v>
      </c>
      <c r="W542">
        <v>96</v>
      </c>
      <c r="X542" t="s">
        <v>79</v>
      </c>
      <c r="Y542">
        <v>4</v>
      </c>
      <c r="Z542" t="s">
        <v>81</v>
      </c>
      <c r="AA542" t="s">
        <v>81</v>
      </c>
      <c r="AD542">
        <f t="shared" si="67"/>
        <v>20</v>
      </c>
      <c r="AG542" t="str">
        <f t="shared" si="72"/>
        <v>ug/l</v>
      </c>
      <c r="AH542">
        <f t="shared" si="72"/>
        <v>20</v>
      </c>
      <c r="AK542" t="str">
        <f t="shared" si="69"/>
        <v>ug/l</v>
      </c>
      <c r="AL542">
        <v>100</v>
      </c>
      <c r="AM542" t="str">
        <f t="shared" si="70"/>
        <v>Severe</v>
      </c>
      <c r="AN542" t="str">
        <f t="shared" si="71"/>
        <v>None</v>
      </c>
      <c r="AQ542" t="s">
        <v>77</v>
      </c>
      <c r="AS542" t="s">
        <v>687</v>
      </c>
      <c r="AT542" t="s">
        <v>68</v>
      </c>
      <c r="AU542" t="s">
        <v>69</v>
      </c>
    </row>
    <row r="543" spans="1:94">
      <c r="A543" t="s">
        <v>683</v>
      </c>
      <c r="B543">
        <v>1990</v>
      </c>
      <c r="C543" t="s">
        <v>71</v>
      </c>
      <c r="D543" s="3" t="s">
        <v>72</v>
      </c>
      <c r="E543">
        <v>3251238</v>
      </c>
      <c r="F543" t="s">
        <v>73</v>
      </c>
      <c r="G543" t="s">
        <v>188</v>
      </c>
      <c r="H543" t="s">
        <v>153</v>
      </c>
      <c r="I543" t="s">
        <v>154</v>
      </c>
      <c r="J543" t="s">
        <v>684</v>
      </c>
      <c r="K543" t="s">
        <v>75</v>
      </c>
      <c r="L543" t="s">
        <v>97</v>
      </c>
      <c r="M543">
        <v>22</v>
      </c>
      <c r="O543">
        <v>22.9</v>
      </c>
      <c r="P543" t="s">
        <v>77</v>
      </c>
      <c r="Q543">
        <v>1</v>
      </c>
      <c r="R543">
        <v>20</v>
      </c>
      <c r="S543" t="s">
        <v>122</v>
      </c>
      <c r="T543">
        <v>20</v>
      </c>
      <c r="U543" t="s">
        <v>122</v>
      </c>
      <c r="V543">
        <v>4</v>
      </c>
      <c r="W543">
        <v>96</v>
      </c>
      <c r="X543" t="s">
        <v>79</v>
      </c>
      <c r="Y543">
        <v>4</v>
      </c>
      <c r="Z543" t="s">
        <v>81</v>
      </c>
      <c r="AA543" t="s">
        <v>81</v>
      </c>
      <c r="AD543">
        <f t="shared" si="67"/>
        <v>20</v>
      </c>
      <c r="AG543" t="str">
        <f t="shared" si="72"/>
        <v>ug/l</v>
      </c>
      <c r="AH543">
        <f t="shared" si="72"/>
        <v>20</v>
      </c>
      <c r="AK543" t="str">
        <f t="shared" si="69"/>
        <v>ug/l</v>
      </c>
      <c r="AL543">
        <v>70</v>
      </c>
      <c r="AM543" t="str">
        <f t="shared" si="70"/>
        <v>Significant</v>
      </c>
      <c r="AN543" t="str">
        <f t="shared" si="71"/>
        <v>Low</v>
      </c>
      <c r="AQ543" t="s">
        <v>77</v>
      </c>
      <c r="AS543" t="s">
        <v>687</v>
      </c>
      <c r="AT543" t="s">
        <v>68</v>
      </c>
      <c r="AU543" t="s">
        <v>69</v>
      </c>
    </row>
    <row r="544" spans="1:94" ht="12.95" customHeight="1">
      <c r="A544" t="s">
        <v>683</v>
      </c>
      <c r="B544">
        <v>1990</v>
      </c>
      <c r="C544" t="s">
        <v>71</v>
      </c>
      <c r="D544" s="3" t="s">
        <v>72</v>
      </c>
      <c r="E544">
        <v>3251238</v>
      </c>
      <c r="F544" t="s">
        <v>73</v>
      </c>
      <c r="G544" t="s">
        <v>188</v>
      </c>
      <c r="H544" t="s">
        <v>153</v>
      </c>
      <c r="I544" t="s">
        <v>154</v>
      </c>
      <c r="J544" t="s">
        <v>684</v>
      </c>
      <c r="K544" t="s">
        <v>75</v>
      </c>
      <c r="L544" t="s">
        <v>97</v>
      </c>
      <c r="M544">
        <v>22</v>
      </c>
      <c r="O544">
        <v>30.5</v>
      </c>
      <c r="P544" t="s">
        <v>77</v>
      </c>
      <c r="Q544">
        <v>1</v>
      </c>
      <c r="R544">
        <v>20</v>
      </c>
      <c r="S544" t="s">
        <v>122</v>
      </c>
      <c r="T544">
        <v>20</v>
      </c>
      <c r="U544" t="s">
        <v>122</v>
      </c>
      <c r="V544">
        <v>4</v>
      </c>
      <c r="W544">
        <v>96</v>
      </c>
      <c r="X544" t="s">
        <v>79</v>
      </c>
      <c r="Y544">
        <v>4</v>
      </c>
      <c r="Z544" t="s">
        <v>81</v>
      </c>
      <c r="AA544" t="s">
        <v>81</v>
      </c>
      <c r="AD544">
        <f t="shared" si="67"/>
        <v>20</v>
      </c>
      <c r="AG544" t="str">
        <f t="shared" si="72"/>
        <v>ug/l</v>
      </c>
      <c r="AH544">
        <f t="shared" si="72"/>
        <v>20</v>
      </c>
      <c r="AK544" t="str">
        <f t="shared" si="69"/>
        <v>ug/l</v>
      </c>
      <c r="AL544">
        <v>90</v>
      </c>
      <c r="AM544" t="str">
        <f t="shared" si="70"/>
        <v>Severe</v>
      </c>
      <c r="AN544" t="str">
        <f t="shared" si="71"/>
        <v>None</v>
      </c>
      <c r="AQ544" t="s">
        <v>77</v>
      </c>
      <c r="AS544" t="s">
        <v>687</v>
      </c>
      <c r="AT544" t="s">
        <v>68</v>
      </c>
      <c r="AU544" t="s">
        <v>69</v>
      </c>
    </row>
    <row r="545" spans="1:47" ht="12.95" customHeight="1">
      <c r="A545" t="s">
        <v>683</v>
      </c>
      <c r="B545">
        <v>1990</v>
      </c>
      <c r="C545" t="s">
        <v>71</v>
      </c>
      <c r="D545" s="3" t="s">
        <v>72</v>
      </c>
      <c r="E545">
        <v>3251238</v>
      </c>
      <c r="F545" t="s">
        <v>73</v>
      </c>
      <c r="G545" t="s">
        <v>188</v>
      </c>
      <c r="H545" t="s">
        <v>153</v>
      </c>
      <c r="I545" t="s">
        <v>154</v>
      </c>
      <c r="J545" t="s">
        <v>684</v>
      </c>
      <c r="K545" t="s">
        <v>75</v>
      </c>
      <c r="L545" t="s">
        <v>97</v>
      </c>
      <c r="M545">
        <v>12</v>
      </c>
      <c r="O545">
        <v>7.6</v>
      </c>
      <c r="P545" t="s">
        <v>77</v>
      </c>
      <c r="Q545">
        <v>1</v>
      </c>
      <c r="R545">
        <v>40</v>
      </c>
      <c r="S545" t="s">
        <v>122</v>
      </c>
      <c r="T545">
        <v>40</v>
      </c>
      <c r="U545" t="s">
        <v>122</v>
      </c>
      <c r="V545">
        <v>4</v>
      </c>
      <c r="W545">
        <v>96</v>
      </c>
      <c r="X545" t="s">
        <v>79</v>
      </c>
      <c r="Y545">
        <v>4</v>
      </c>
      <c r="Z545" t="s">
        <v>81</v>
      </c>
      <c r="AA545" t="s">
        <v>81</v>
      </c>
      <c r="AD545">
        <f t="shared" si="67"/>
        <v>40</v>
      </c>
      <c r="AG545" t="str">
        <f t="shared" si="72"/>
        <v>ug/l</v>
      </c>
      <c r="AH545">
        <f t="shared" si="72"/>
        <v>40</v>
      </c>
      <c r="AK545" t="str">
        <f t="shared" si="69"/>
        <v>ug/l</v>
      </c>
      <c r="AL545">
        <v>100</v>
      </c>
      <c r="AM545" t="str">
        <f t="shared" si="70"/>
        <v>Severe</v>
      </c>
      <c r="AN545" t="str">
        <f t="shared" si="71"/>
        <v>None</v>
      </c>
      <c r="AQ545" t="s">
        <v>77</v>
      </c>
      <c r="AS545" t="s">
        <v>687</v>
      </c>
      <c r="AT545" t="s">
        <v>68</v>
      </c>
      <c r="AU545" t="s">
        <v>69</v>
      </c>
    </row>
    <row r="546" spans="1:47" ht="12.95" customHeight="1">
      <c r="A546" t="s">
        <v>683</v>
      </c>
      <c r="B546">
        <v>1990</v>
      </c>
      <c r="C546" t="s">
        <v>71</v>
      </c>
      <c r="D546" s="3" t="s">
        <v>72</v>
      </c>
      <c r="E546">
        <v>3251238</v>
      </c>
      <c r="F546" t="s">
        <v>73</v>
      </c>
      <c r="G546" t="s">
        <v>188</v>
      </c>
      <c r="H546" t="s">
        <v>153</v>
      </c>
      <c r="I546" t="s">
        <v>154</v>
      </c>
      <c r="J546" t="s">
        <v>684</v>
      </c>
      <c r="K546" t="s">
        <v>75</v>
      </c>
      <c r="L546" t="s">
        <v>97</v>
      </c>
      <c r="M546">
        <v>12</v>
      </c>
      <c r="O546">
        <v>15.2</v>
      </c>
      <c r="P546" t="s">
        <v>77</v>
      </c>
      <c r="Q546">
        <v>1</v>
      </c>
      <c r="R546">
        <v>40</v>
      </c>
      <c r="S546" t="s">
        <v>122</v>
      </c>
      <c r="T546">
        <v>40</v>
      </c>
      <c r="U546" t="s">
        <v>122</v>
      </c>
      <c r="V546">
        <v>4</v>
      </c>
      <c r="W546">
        <v>96</v>
      </c>
      <c r="X546" t="s">
        <v>79</v>
      </c>
      <c r="Y546">
        <v>4</v>
      </c>
      <c r="Z546" t="s">
        <v>81</v>
      </c>
      <c r="AA546" t="s">
        <v>81</v>
      </c>
      <c r="AD546">
        <f t="shared" si="67"/>
        <v>40</v>
      </c>
      <c r="AG546" t="str">
        <f t="shared" si="72"/>
        <v>ug/l</v>
      </c>
      <c r="AH546">
        <f t="shared" si="72"/>
        <v>40</v>
      </c>
      <c r="AK546" t="str">
        <f t="shared" si="69"/>
        <v>ug/l</v>
      </c>
      <c r="AL546">
        <v>100</v>
      </c>
      <c r="AM546" t="str">
        <f t="shared" si="70"/>
        <v>Severe</v>
      </c>
      <c r="AN546" t="str">
        <f t="shared" si="71"/>
        <v>None</v>
      </c>
      <c r="AQ546" t="s">
        <v>77</v>
      </c>
      <c r="AS546" t="s">
        <v>687</v>
      </c>
      <c r="AT546" t="s">
        <v>68</v>
      </c>
      <c r="AU546" t="s">
        <v>69</v>
      </c>
    </row>
    <row r="547" spans="1:47" ht="12.95" customHeight="1">
      <c r="A547" t="s">
        <v>683</v>
      </c>
      <c r="B547">
        <v>1990</v>
      </c>
      <c r="C547" t="s">
        <v>71</v>
      </c>
      <c r="D547" s="3" t="s">
        <v>72</v>
      </c>
      <c r="E547">
        <v>3251238</v>
      </c>
      <c r="F547" t="s">
        <v>73</v>
      </c>
      <c r="G547" t="s">
        <v>188</v>
      </c>
      <c r="H547" t="s">
        <v>153</v>
      </c>
      <c r="I547" t="s">
        <v>154</v>
      </c>
      <c r="J547" t="s">
        <v>684</v>
      </c>
      <c r="K547" t="s">
        <v>75</v>
      </c>
      <c r="L547" t="s">
        <v>97</v>
      </c>
      <c r="M547">
        <v>12</v>
      </c>
      <c r="O547">
        <v>22.9</v>
      </c>
      <c r="P547" t="s">
        <v>77</v>
      </c>
      <c r="Q547">
        <v>1</v>
      </c>
      <c r="R547">
        <v>40</v>
      </c>
      <c r="S547" t="s">
        <v>122</v>
      </c>
      <c r="T547">
        <v>40</v>
      </c>
      <c r="U547" t="s">
        <v>122</v>
      </c>
      <c r="V547">
        <v>4</v>
      </c>
      <c r="W547">
        <v>96</v>
      </c>
      <c r="X547" t="s">
        <v>79</v>
      </c>
      <c r="Y547">
        <v>4</v>
      </c>
      <c r="Z547" t="s">
        <v>81</v>
      </c>
      <c r="AA547" t="s">
        <v>81</v>
      </c>
      <c r="AD547">
        <f t="shared" si="67"/>
        <v>40</v>
      </c>
      <c r="AG547" t="str">
        <f t="shared" si="72"/>
        <v>ug/l</v>
      </c>
      <c r="AH547">
        <f t="shared" si="72"/>
        <v>40</v>
      </c>
      <c r="AK547" t="str">
        <f t="shared" si="69"/>
        <v>ug/l</v>
      </c>
      <c r="AL547">
        <v>100</v>
      </c>
      <c r="AM547" t="str">
        <f t="shared" si="70"/>
        <v>Severe</v>
      </c>
      <c r="AN547" t="str">
        <f t="shared" si="71"/>
        <v>None</v>
      </c>
      <c r="AQ547" t="s">
        <v>77</v>
      </c>
      <c r="AS547" t="s">
        <v>687</v>
      </c>
      <c r="AT547" t="s">
        <v>68</v>
      </c>
      <c r="AU547" t="s">
        <v>69</v>
      </c>
    </row>
    <row r="548" spans="1:47" ht="12.95" customHeight="1">
      <c r="A548" t="s">
        <v>683</v>
      </c>
      <c r="B548">
        <v>1990</v>
      </c>
      <c r="C548" t="s">
        <v>71</v>
      </c>
      <c r="D548" s="3" t="s">
        <v>72</v>
      </c>
      <c r="E548">
        <v>3251238</v>
      </c>
      <c r="F548" t="s">
        <v>73</v>
      </c>
      <c r="G548" t="s">
        <v>188</v>
      </c>
      <c r="H548" t="s">
        <v>153</v>
      </c>
      <c r="I548" t="s">
        <v>154</v>
      </c>
      <c r="J548" t="s">
        <v>684</v>
      </c>
      <c r="K548" t="s">
        <v>75</v>
      </c>
      <c r="L548" t="s">
        <v>97</v>
      </c>
      <c r="M548">
        <v>12</v>
      </c>
      <c r="O548">
        <v>30.5</v>
      </c>
      <c r="P548" t="s">
        <v>77</v>
      </c>
      <c r="Q548">
        <v>1</v>
      </c>
      <c r="R548">
        <v>40</v>
      </c>
      <c r="S548" t="s">
        <v>122</v>
      </c>
      <c r="T548">
        <v>40</v>
      </c>
      <c r="U548" t="s">
        <v>122</v>
      </c>
      <c r="V548">
        <v>4</v>
      </c>
      <c r="W548">
        <v>96</v>
      </c>
      <c r="X548" t="s">
        <v>79</v>
      </c>
      <c r="Y548">
        <v>4</v>
      </c>
      <c r="Z548" t="s">
        <v>81</v>
      </c>
      <c r="AA548" t="s">
        <v>81</v>
      </c>
      <c r="AD548">
        <f t="shared" si="67"/>
        <v>40</v>
      </c>
      <c r="AG548" t="str">
        <f t="shared" si="72"/>
        <v>ug/l</v>
      </c>
      <c r="AH548">
        <f t="shared" si="72"/>
        <v>40</v>
      </c>
      <c r="AK548" t="str">
        <f t="shared" si="69"/>
        <v>ug/l</v>
      </c>
      <c r="AL548">
        <v>100</v>
      </c>
      <c r="AM548" t="str">
        <f t="shared" si="70"/>
        <v>Severe</v>
      </c>
      <c r="AN548" t="str">
        <f t="shared" si="71"/>
        <v>None</v>
      </c>
      <c r="AQ548" t="s">
        <v>77</v>
      </c>
      <c r="AS548" t="s">
        <v>687</v>
      </c>
      <c r="AT548" t="s">
        <v>68</v>
      </c>
      <c r="AU548" t="s">
        <v>69</v>
      </c>
    </row>
    <row r="549" spans="1:47" ht="12.95" customHeight="1">
      <c r="A549" t="s">
        <v>683</v>
      </c>
      <c r="B549">
        <v>1990</v>
      </c>
      <c r="C549" t="s">
        <v>71</v>
      </c>
      <c r="D549" s="3" t="s">
        <v>72</v>
      </c>
      <c r="E549">
        <v>3251238</v>
      </c>
      <c r="F549" t="s">
        <v>73</v>
      </c>
      <c r="G549" t="s">
        <v>188</v>
      </c>
      <c r="H549" t="s">
        <v>153</v>
      </c>
      <c r="I549" t="s">
        <v>154</v>
      </c>
      <c r="J549" t="s">
        <v>684</v>
      </c>
      <c r="K549" t="s">
        <v>75</v>
      </c>
      <c r="L549" t="s">
        <v>97</v>
      </c>
      <c r="M549">
        <v>17</v>
      </c>
      <c r="O549">
        <v>7.6</v>
      </c>
      <c r="P549" t="s">
        <v>77</v>
      </c>
      <c r="Q549">
        <v>1</v>
      </c>
      <c r="R549">
        <v>40</v>
      </c>
      <c r="S549" t="s">
        <v>122</v>
      </c>
      <c r="T549">
        <v>40</v>
      </c>
      <c r="U549" t="s">
        <v>122</v>
      </c>
      <c r="V549">
        <v>4</v>
      </c>
      <c r="W549">
        <v>96</v>
      </c>
      <c r="X549" t="s">
        <v>79</v>
      </c>
      <c r="Y549">
        <v>4</v>
      </c>
      <c r="Z549" t="s">
        <v>81</v>
      </c>
      <c r="AA549" t="s">
        <v>81</v>
      </c>
      <c r="AD549">
        <f t="shared" si="67"/>
        <v>40</v>
      </c>
      <c r="AG549" t="str">
        <f t="shared" si="72"/>
        <v>ug/l</v>
      </c>
      <c r="AH549">
        <f t="shared" si="72"/>
        <v>40</v>
      </c>
      <c r="AK549" t="str">
        <f t="shared" si="69"/>
        <v>ug/l</v>
      </c>
      <c r="AL549">
        <v>80</v>
      </c>
      <c r="AM549" t="str">
        <f t="shared" si="70"/>
        <v>Severe</v>
      </c>
      <c r="AN549" t="str">
        <f t="shared" si="71"/>
        <v>None</v>
      </c>
      <c r="AQ549" t="s">
        <v>77</v>
      </c>
      <c r="AS549" t="s">
        <v>687</v>
      </c>
      <c r="AT549" t="s">
        <v>68</v>
      </c>
      <c r="AU549" t="s">
        <v>69</v>
      </c>
    </row>
    <row r="550" spans="1:47" ht="12.95" customHeight="1">
      <c r="A550" t="s">
        <v>683</v>
      </c>
      <c r="B550">
        <v>1990</v>
      </c>
      <c r="C550" t="s">
        <v>71</v>
      </c>
      <c r="D550" s="3" t="s">
        <v>72</v>
      </c>
      <c r="E550">
        <v>3251238</v>
      </c>
      <c r="F550" t="s">
        <v>73</v>
      </c>
      <c r="G550" t="s">
        <v>188</v>
      </c>
      <c r="H550" t="s">
        <v>153</v>
      </c>
      <c r="I550" t="s">
        <v>154</v>
      </c>
      <c r="J550" t="s">
        <v>684</v>
      </c>
      <c r="K550" t="s">
        <v>75</v>
      </c>
      <c r="L550" t="s">
        <v>97</v>
      </c>
      <c r="M550">
        <v>17</v>
      </c>
      <c r="O550">
        <v>15.2</v>
      </c>
      <c r="P550" t="s">
        <v>77</v>
      </c>
      <c r="Q550">
        <v>1</v>
      </c>
      <c r="R550">
        <v>40</v>
      </c>
      <c r="S550" t="s">
        <v>122</v>
      </c>
      <c r="T550">
        <v>40</v>
      </c>
      <c r="U550" t="s">
        <v>122</v>
      </c>
      <c r="V550">
        <v>4</v>
      </c>
      <c r="W550">
        <v>96</v>
      </c>
      <c r="X550" t="s">
        <v>79</v>
      </c>
      <c r="Y550">
        <v>4</v>
      </c>
      <c r="Z550" t="s">
        <v>81</v>
      </c>
      <c r="AA550" t="s">
        <v>81</v>
      </c>
      <c r="AD550">
        <f t="shared" si="67"/>
        <v>40</v>
      </c>
      <c r="AG550" t="str">
        <f t="shared" si="72"/>
        <v>ug/l</v>
      </c>
      <c r="AH550">
        <f t="shared" si="72"/>
        <v>40</v>
      </c>
      <c r="AK550" t="str">
        <f t="shared" si="69"/>
        <v>ug/l</v>
      </c>
      <c r="AL550">
        <v>90</v>
      </c>
      <c r="AM550" t="str">
        <f t="shared" si="70"/>
        <v>Severe</v>
      </c>
      <c r="AN550" t="str">
        <f t="shared" si="71"/>
        <v>None</v>
      </c>
      <c r="AQ550" t="s">
        <v>77</v>
      </c>
      <c r="AS550" t="s">
        <v>687</v>
      </c>
      <c r="AT550" t="s">
        <v>68</v>
      </c>
      <c r="AU550" t="s">
        <v>69</v>
      </c>
    </row>
    <row r="551" spans="1:47" ht="12.95" customHeight="1">
      <c r="A551" t="s">
        <v>683</v>
      </c>
      <c r="B551">
        <v>1990</v>
      </c>
      <c r="C551" t="s">
        <v>71</v>
      </c>
      <c r="D551" s="3" t="s">
        <v>72</v>
      </c>
      <c r="E551">
        <v>3251238</v>
      </c>
      <c r="F551" t="s">
        <v>73</v>
      </c>
      <c r="G551" t="s">
        <v>188</v>
      </c>
      <c r="H551" t="s">
        <v>153</v>
      </c>
      <c r="I551" t="s">
        <v>154</v>
      </c>
      <c r="J551" t="s">
        <v>684</v>
      </c>
      <c r="K551" t="s">
        <v>75</v>
      </c>
      <c r="L551" t="s">
        <v>97</v>
      </c>
      <c r="M551">
        <v>17</v>
      </c>
      <c r="O551">
        <v>22.9</v>
      </c>
      <c r="P551" t="s">
        <v>77</v>
      </c>
      <c r="Q551">
        <v>1</v>
      </c>
      <c r="R551">
        <v>40</v>
      </c>
      <c r="S551" t="s">
        <v>122</v>
      </c>
      <c r="T551">
        <v>40</v>
      </c>
      <c r="U551" t="s">
        <v>122</v>
      </c>
      <c r="V551">
        <v>4</v>
      </c>
      <c r="W551">
        <v>96</v>
      </c>
      <c r="X551" t="s">
        <v>79</v>
      </c>
      <c r="Y551">
        <v>4</v>
      </c>
      <c r="Z551" t="s">
        <v>81</v>
      </c>
      <c r="AA551" t="s">
        <v>81</v>
      </c>
      <c r="AD551">
        <f t="shared" si="67"/>
        <v>40</v>
      </c>
      <c r="AG551" t="str">
        <f t="shared" si="72"/>
        <v>ug/l</v>
      </c>
      <c r="AH551">
        <f t="shared" si="72"/>
        <v>40</v>
      </c>
      <c r="AK551" t="str">
        <f t="shared" si="69"/>
        <v>ug/l</v>
      </c>
      <c r="AL551">
        <v>60</v>
      </c>
      <c r="AM551" t="str">
        <f t="shared" si="70"/>
        <v>Significant</v>
      </c>
      <c r="AN551" t="str">
        <f t="shared" si="71"/>
        <v>Low</v>
      </c>
      <c r="AQ551" t="s">
        <v>77</v>
      </c>
      <c r="AS551" t="s">
        <v>687</v>
      </c>
      <c r="AT551" t="s">
        <v>68</v>
      </c>
      <c r="AU551" t="s">
        <v>69</v>
      </c>
    </row>
    <row r="552" spans="1:47" ht="12.95" customHeight="1">
      <c r="A552" t="s">
        <v>683</v>
      </c>
      <c r="B552">
        <v>1990</v>
      </c>
      <c r="C552" t="s">
        <v>71</v>
      </c>
      <c r="D552" s="3" t="s">
        <v>72</v>
      </c>
      <c r="E552">
        <v>3251238</v>
      </c>
      <c r="F552" t="s">
        <v>73</v>
      </c>
      <c r="G552" t="s">
        <v>188</v>
      </c>
      <c r="H552" t="s">
        <v>153</v>
      </c>
      <c r="I552" t="s">
        <v>154</v>
      </c>
      <c r="J552" t="s">
        <v>684</v>
      </c>
      <c r="K552" t="s">
        <v>75</v>
      </c>
      <c r="L552" t="s">
        <v>97</v>
      </c>
      <c r="M552">
        <v>17</v>
      </c>
      <c r="O552">
        <v>30.5</v>
      </c>
      <c r="P552" t="s">
        <v>77</v>
      </c>
      <c r="Q552">
        <v>1</v>
      </c>
      <c r="R552">
        <v>40</v>
      </c>
      <c r="S552" t="s">
        <v>122</v>
      </c>
      <c r="T552">
        <v>40</v>
      </c>
      <c r="U552" t="s">
        <v>122</v>
      </c>
      <c r="V552">
        <v>4</v>
      </c>
      <c r="W552">
        <v>96</v>
      </c>
      <c r="X552" t="s">
        <v>79</v>
      </c>
      <c r="Y552">
        <v>4</v>
      </c>
      <c r="Z552" t="s">
        <v>81</v>
      </c>
      <c r="AA552" t="s">
        <v>81</v>
      </c>
      <c r="AD552">
        <f t="shared" si="67"/>
        <v>40</v>
      </c>
      <c r="AG552" t="str">
        <f t="shared" si="72"/>
        <v>ug/l</v>
      </c>
      <c r="AH552">
        <f t="shared" si="72"/>
        <v>40</v>
      </c>
      <c r="AK552" t="str">
        <f t="shared" si="69"/>
        <v>ug/l</v>
      </c>
      <c r="AL552">
        <v>80</v>
      </c>
      <c r="AM552" t="str">
        <f t="shared" si="70"/>
        <v>Severe</v>
      </c>
      <c r="AN552" t="str">
        <f t="shared" si="71"/>
        <v>None</v>
      </c>
      <c r="AQ552" t="s">
        <v>77</v>
      </c>
      <c r="AS552" t="s">
        <v>687</v>
      </c>
      <c r="AT552" t="s">
        <v>68</v>
      </c>
      <c r="AU552" t="s">
        <v>69</v>
      </c>
    </row>
    <row r="553" spans="1:47" ht="12.95" customHeight="1">
      <c r="A553" t="s">
        <v>683</v>
      </c>
      <c r="B553">
        <v>1990</v>
      </c>
      <c r="C553" t="s">
        <v>71</v>
      </c>
      <c r="D553" s="3" t="s">
        <v>72</v>
      </c>
      <c r="E553">
        <v>3251238</v>
      </c>
      <c r="F553" t="s">
        <v>73</v>
      </c>
      <c r="G553" t="s">
        <v>188</v>
      </c>
      <c r="H553" t="s">
        <v>153</v>
      </c>
      <c r="I553" t="s">
        <v>154</v>
      </c>
      <c r="J553" t="s">
        <v>684</v>
      </c>
      <c r="K553" t="s">
        <v>75</v>
      </c>
      <c r="L553" t="s">
        <v>97</v>
      </c>
      <c r="M553">
        <v>22</v>
      </c>
      <c r="O553">
        <v>7.6</v>
      </c>
      <c r="P553" t="s">
        <v>77</v>
      </c>
      <c r="Q553">
        <v>1</v>
      </c>
      <c r="R553">
        <v>40</v>
      </c>
      <c r="S553" t="s">
        <v>122</v>
      </c>
      <c r="T553">
        <v>40</v>
      </c>
      <c r="U553" t="s">
        <v>122</v>
      </c>
      <c r="V553">
        <v>4</v>
      </c>
      <c r="W553">
        <v>96</v>
      </c>
      <c r="X553" t="s">
        <v>79</v>
      </c>
      <c r="Y553">
        <v>4</v>
      </c>
      <c r="Z553" t="s">
        <v>81</v>
      </c>
      <c r="AA553" t="s">
        <v>81</v>
      </c>
      <c r="AD553">
        <f t="shared" si="67"/>
        <v>40</v>
      </c>
      <c r="AG553" t="str">
        <f t="shared" si="72"/>
        <v>ug/l</v>
      </c>
      <c r="AH553">
        <f t="shared" si="72"/>
        <v>40</v>
      </c>
      <c r="AK553" t="str">
        <f t="shared" si="69"/>
        <v>ug/l</v>
      </c>
      <c r="AL553">
        <v>90</v>
      </c>
      <c r="AM553" t="str">
        <f t="shared" si="70"/>
        <v>Severe</v>
      </c>
      <c r="AN553" t="str">
        <f t="shared" si="71"/>
        <v>None</v>
      </c>
      <c r="AQ553" t="s">
        <v>77</v>
      </c>
      <c r="AS553" t="s">
        <v>687</v>
      </c>
      <c r="AT553" t="s">
        <v>68</v>
      </c>
      <c r="AU553" t="s">
        <v>69</v>
      </c>
    </row>
    <row r="554" spans="1:47" ht="12.95" customHeight="1">
      <c r="A554" t="s">
        <v>683</v>
      </c>
      <c r="B554">
        <v>1990</v>
      </c>
      <c r="C554" t="s">
        <v>71</v>
      </c>
      <c r="D554" s="3" t="s">
        <v>72</v>
      </c>
      <c r="E554">
        <v>3251238</v>
      </c>
      <c r="F554" t="s">
        <v>73</v>
      </c>
      <c r="G554" t="s">
        <v>188</v>
      </c>
      <c r="H554" t="s">
        <v>153</v>
      </c>
      <c r="I554" t="s">
        <v>154</v>
      </c>
      <c r="J554" t="s">
        <v>684</v>
      </c>
      <c r="K554" t="s">
        <v>75</v>
      </c>
      <c r="L554" t="s">
        <v>97</v>
      </c>
      <c r="M554">
        <v>22</v>
      </c>
      <c r="O554">
        <v>15.2</v>
      </c>
      <c r="P554" t="s">
        <v>77</v>
      </c>
      <c r="Q554">
        <v>1</v>
      </c>
      <c r="R554">
        <v>40</v>
      </c>
      <c r="S554" t="s">
        <v>122</v>
      </c>
      <c r="T554">
        <v>40</v>
      </c>
      <c r="U554" t="s">
        <v>122</v>
      </c>
      <c r="V554">
        <v>4</v>
      </c>
      <c r="W554">
        <v>96</v>
      </c>
      <c r="X554" t="s">
        <v>79</v>
      </c>
      <c r="Y554">
        <v>4</v>
      </c>
      <c r="Z554" t="s">
        <v>81</v>
      </c>
      <c r="AA554" t="s">
        <v>81</v>
      </c>
      <c r="AD554">
        <f t="shared" si="67"/>
        <v>40</v>
      </c>
      <c r="AG554" t="str">
        <f t="shared" si="72"/>
        <v>ug/l</v>
      </c>
      <c r="AH554">
        <f t="shared" si="72"/>
        <v>40</v>
      </c>
      <c r="AK554" t="str">
        <f t="shared" si="69"/>
        <v>ug/l</v>
      </c>
      <c r="AL554">
        <v>60</v>
      </c>
      <c r="AM554" t="str">
        <f t="shared" si="70"/>
        <v>Significant</v>
      </c>
      <c r="AN554" t="str">
        <f t="shared" si="71"/>
        <v>Low</v>
      </c>
      <c r="AQ554" t="s">
        <v>77</v>
      </c>
      <c r="AS554" t="s">
        <v>687</v>
      </c>
      <c r="AT554" t="s">
        <v>68</v>
      </c>
      <c r="AU554" t="s">
        <v>69</v>
      </c>
    </row>
    <row r="555" spans="1:47" ht="12.95" customHeight="1">
      <c r="A555" t="s">
        <v>683</v>
      </c>
      <c r="B555">
        <v>1990</v>
      </c>
      <c r="C555" t="s">
        <v>71</v>
      </c>
      <c r="D555" s="3" t="s">
        <v>72</v>
      </c>
      <c r="E555">
        <v>3251238</v>
      </c>
      <c r="F555" t="s">
        <v>73</v>
      </c>
      <c r="G555" t="s">
        <v>188</v>
      </c>
      <c r="H555" t="s">
        <v>153</v>
      </c>
      <c r="I555" t="s">
        <v>154</v>
      </c>
      <c r="J555" t="s">
        <v>684</v>
      </c>
      <c r="K555" t="s">
        <v>75</v>
      </c>
      <c r="L555" t="s">
        <v>97</v>
      </c>
      <c r="M555">
        <v>22</v>
      </c>
      <c r="O555">
        <v>22.9</v>
      </c>
      <c r="P555" t="s">
        <v>77</v>
      </c>
      <c r="Q555">
        <v>1</v>
      </c>
      <c r="R555">
        <v>40</v>
      </c>
      <c r="S555" t="s">
        <v>122</v>
      </c>
      <c r="T555">
        <v>40</v>
      </c>
      <c r="U555" t="s">
        <v>122</v>
      </c>
      <c r="V555">
        <v>4</v>
      </c>
      <c r="W555">
        <v>96</v>
      </c>
      <c r="X555" t="s">
        <v>79</v>
      </c>
      <c r="Y555">
        <v>4</v>
      </c>
      <c r="Z555" t="s">
        <v>81</v>
      </c>
      <c r="AA555" t="s">
        <v>81</v>
      </c>
      <c r="AD555">
        <f t="shared" si="67"/>
        <v>40</v>
      </c>
      <c r="AG555" t="str">
        <f t="shared" si="72"/>
        <v>ug/l</v>
      </c>
      <c r="AH555">
        <f t="shared" si="72"/>
        <v>40</v>
      </c>
      <c r="AK555" t="str">
        <f t="shared" si="69"/>
        <v>ug/l</v>
      </c>
      <c r="AL555">
        <v>40</v>
      </c>
      <c r="AM555" t="str">
        <f t="shared" si="70"/>
        <v>Significant</v>
      </c>
      <c r="AN555" t="str">
        <f t="shared" si="71"/>
        <v>Low</v>
      </c>
      <c r="AQ555" t="s">
        <v>77</v>
      </c>
      <c r="AS555" t="s">
        <v>687</v>
      </c>
      <c r="AT555" t="s">
        <v>68</v>
      </c>
      <c r="AU555" t="s">
        <v>69</v>
      </c>
    </row>
    <row r="556" spans="1:47" ht="12.95" customHeight="1">
      <c r="A556" t="s">
        <v>683</v>
      </c>
      <c r="B556">
        <v>1990</v>
      </c>
      <c r="C556" t="s">
        <v>71</v>
      </c>
      <c r="D556" s="3" t="s">
        <v>72</v>
      </c>
      <c r="E556">
        <v>3251238</v>
      </c>
      <c r="F556" t="s">
        <v>73</v>
      </c>
      <c r="G556" t="s">
        <v>188</v>
      </c>
      <c r="H556" t="s">
        <v>153</v>
      </c>
      <c r="I556" t="s">
        <v>154</v>
      </c>
      <c r="J556" t="s">
        <v>684</v>
      </c>
      <c r="K556" t="s">
        <v>75</v>
      </c>
      <c r="L556" t="s">
        <v>97</v>
      </c>
      <c r="M556">
        <v>22</v>
      </c>
      <c r="O556">
        <v>30.5</v>
      </c>
      <c r="P556" t="s">
        <v>77</v>
      </c>
      <c r="Q556">
        <v>1</v>
      </c>
      <c r="R556">
        <v>40</v>
      </c>
      <c r="S556" t="s">
        <v>122</v>
      </c>
      <c r="T556">
        <v>40</v>
      </c>
      <c r="U556" t="s">
        <v>122</v>
      </c>
      <c r="V556">
        <v>4</v>
      </c>
      <c r="W556">
        <v>96</v>
      </c>
      <c r="X556" t="s">
        <v>79</v>
      </c>
      <c r="Y556">
        <v>4</v>
      </c>
      <c r="Z556" t="s">
        <v>81</v>
      </c>
      <c r="AA556" t="s">
        <v>81</v>
      </c>
      <c r="AD556">
        <f t="shared" si="67"/>
        <v>40</v>
      </c>
      <c r="AG556" t="str">
        <f t="shared" si="72"/>
        <v>ug/l</v>
      </c>
      <c r="AH556">
        <f t="shared" si="72"/>
        <v>40</v>
      </c>
      <c r="AK556" t="str">
        <f t="shared" si="69"/>
        <v>ug/l</v>
      </c>
      <c r="AL556">
        <v>60</v>
      </c>
      <c r="AM556" t="str">
        <f t="shared" si="70"/>
        <v>Significant</v>
      </c>
      <c r="AN556" t="str">
        <f t="shared" si="71"/>
        <v>Low</v>
      </c>
      <c r="AQ556" t="s">
        <v>77</v>
      </c>
      <c r="AS556" t="s">
        <v>687</v>
      </c>
      <c r="AT556" t="s">
        <v>68</v>
      </c>
      <c r="AU556" t="s">
        <v>69</v>
      </c>
    </row>
    <row r="557" spans="1:47" ht="12.95" customHeight="1">
      <c r="A557" t="s">
        <v>683</v>
      </c>
      <c r="B557">
        <v>1990</v>
      </c>
      <c r="C557" t="s">
        <v>71</v>
      </c>
      <c r="D557" s="3" t="s">
        <v>72</v>
      </c>
      <c r="E557">
        <v>3251238</v>
      </c>
      <c r="F557" t="s">
        <v>73</v>
      </c>
      <c r="G557" t="s">
        <v>188</v>
      </c>
      <c r="H557" t="s">
        <v>153</v>
      </c>
      <c r="I557" t="s">
        <v>154</v>
      </c>
      <c r="J557" t="s">
        <v>684</v>
      </c>
      <c r="K557" t="s">
        <v>75</v>
      </c>
      <c r="L557" t="s">
        <v>97</v>
      </c>
      <c r="M557">
        <v>12</v>
      </c>
      <c r="O557">
        <v>7.6</v>
      </c>
      <c r="P557" t="s">
        <v>77</v>
      </c>
      <c r="Q557">
        <v>1</v>
      </c>
      <c r="R557">
        <v>80</v>
      </c>
      <c r="S557" t="s">
        <v>122</v>
      </c>
      <c r="T557">
        <v>80</v>
      </c>
      <c r="U557" t="s">
        <v>122</v>
      </c>
      <c r="V557">
        <v>4</v>
      </c>
      <c r="W557">
        <v>96</v>
      </c>
      <c r="X557" t="s">
        <v>79</v>
      </c>
      <c r="Y557">
        <v>4</v>
      </c>
      <c r="Z557" t="s">
        <v>81</v>
      </c>
      <c r="AA557" t="s">
        <v>81</v>
      </c>
      <c r="AD557">
        <f t="shared" si="67"/>
        <v>80</v>
      </c>
      <c r="AG557" t="str">
        <f t="shared" si="72"/>
        <v>ug/l</v>
      </c>
      <c r="AH557">
        <f t="shared" si="72"/>
        <v>80</v>
      </c>
      <c r="AK557" t="str">
        <f t="shared" si="69"/>
        <v>ug/l</v>
      </c>
      <c r="AL557">
        <v>100</v>
      </c>
      <c r="AM557" t="str">
        <f t="shared" si="70"/>
        <v>Severe</v>
      </c>
      <c r="AN557" t="str">
        <f t="shared" si="71"/>
        <v>None</v>
      </c>
      <c r="AQ557" t="s">
        <v>77</v>
      </c>
      <c r="AS557" t="s">
        <v>687</v>
      </c>
      <c r="AT557" t="s">
        <v>68</v>
      </c>
      <c r="AU557" t="s">
        <v>69</v>
      </c>
    </row>
    <row r="558" spans="1:47" ht="12.95" customHeight="1">
      <c r="A558" t="s">
        <v>683</v>
      </c>
      <c r="B558">
        <v>1990</v>
      </c>
      <c r="C558" t="s">
        <v>71</v>
      </c>
      <c r="D558" s="3" t="s">
        <v>72</v>
      </c>
      <c r="E558">
        <v>3251238</v>
      </c>
      <c r="F558" t="s">
        <v>73</v>
      </c>
      <c r="G558" t="s">
        <v>188</v>
      </c>
      <c r="H558" t="s">
        <v>153</v>
      </c>
      <c r="I558" t="s">
        <v>154</v>
      </c>
      <c r="J558" t="s">
        <v>684</v>
      </c>
      <c r="K558" t="s">
        <v>75</v>
      </c>
      <c r="L558" t="s">
        <v>97</v>
      </c>
      <c r="M558">
        <v>12</v>
      </c>
      <c r="O558">
        <v>15.2</v>
      </c>
      <c r="P558" t="s">
        <v>77</v>
      </c>
      <c r="Q558">
        <v>1</v>
      </c>
      <c r="R558">
        <v>80</v>
      </c>
      <c r="S558" t="s">
        <v>122</v>
      </c>
      <c r="T558">
        <v>80</v>
      </c>
      <c r="U558" t="s">
        <v>122</v>
      </c>
      <c r="V558">
        <v>4</v>
      </c>
      <c r="W558">
        <v>96</v>
      </c>
      <c r="X558" t="s">
        <v>79</v>
      </c>
      <c r="Y558">
        <v>4</v>
      </c>
      <c r="Z558" t="s">
        <v>81</v>
      </c>
      <c r="AA558" t="s">
        <v>81</v>
      </c>
      <c r="AD558">
        <f t="shared" si="67"/>
        <v>80</v>
      </c>
      <c r="AG558" t="str">
        <f t="shared" si="72"/>
        <v>ug/l</v>
      </c>
      <c r="AH558">
        <f t="shared" si="72"/>
        <v>80</v>
      </c>
      <c r="AK558" t="str">
        <f t="shared" si="69"/>
        <v>ug/l</v>
      </c>
      <c r="AL558">
        <v>100</v>
      </c>
      <c r="AM558" t="str">
        <f t="shared" si="70"/>
        <v>Severe</v>
      </c>
      <c r="AN558" t="str">
        <f t="shared" si="71"/>
        <v>None</v>
      </c>
      <c r="AQ558" t="s">
        <v>77</v>
      </c>
      <c r="AS558" t="s">
        <v>687</v>
      </c>
      <c r="AT558" t="s">
        <v>68</v>
      </c>
      <c r="AU558" t="s">
        <v>69</v>
      </c>
    </row>
    <row r="559" spans="1:47" ht="12.95" customHeight="1">
      <c r="A559" t="s">
        <v>683</v>
      </c>
      <c r="B559">
        <v>1990</v>
      </c>
      <c r="C559" t="s">
        <v>71</v>
      </c>
      <c r="D559" s="3" t="s">
        <v>72</v>
      </c>
      <c r="E559">
        <v>3251238</v>
      </c>
      <c r="F559" t="s">
        <v>73</v>
      </c>
      <c r="G559" t="s">
        <v>188</v>
      </c>
      <c r="H559" t="s">
        <v>153</v>
      </c>
      <c r="I559" t="s">
        <v>154</v>
      </c>
      <c r="J559" t="s">
        <v>684</v>
      </c>
      <c r="K559" t="s">
        <v>75</v>
      </c>
      <c r="L559" t="s">
        <v>97</v>
      </c>
      <c r="M559">
        <v>12</v>
      </c>
      <c r="O559">
        <v>22.9</v>
      </c>
      <c r="P559" t="s">
        <v>77</v>
      </c>
      <c r="Q559">
        <v>1</v>
      </c>
      <c r="R559">
        <v>80</v>
      </c>
      <c r="S559" t="s">
        <v>122</v>
      </c>
      <c r="T559">
        <v>80</v>
      </c>
      <c r="U559" t="s">
        <v>122</v>
      </c>
      <c r="V559">
        <v>4</v>
      </c>
      <c r="W559">
        <v>96</v>
      </c>
      <c r="X559" t="s">
        <v>79</v>
      </c>
      <c r="Y559">
        <v>4</v>
      </c>
      <c r="Z559" t="s">
        <v>81</v>
      </c>
      <c r="AA559" t="s">
        <v>81</v>
      </c>
      <c r="AD559">
        <f t="shared" si="67"/>
        <v>80</v>
      </c>
      <c r="AG559" t="str">
        <f t="shared" si="72"/>
        <v>ug/l</v>
      </c>
      <c r="AH559">
        <f t="shared" si="72"/>
        <v>80</v>
      </c>
      <c r="AK559" t="str">
        <f t="shared" si="69"/>
        <v>ug/l</v>
      </c>
      <c r="AL559">
        <v>100</v>
      </c>
      <c r="AM559" t="str">
        <f t="shared" si="70"/>
        <v>Severe</v>
      </c>
      <c r="AN559" t="str">
        <f t="shared" si="71"/>
        <v>None</v>
      </c>
      <c r="AQ559" t="s">
        <v>77</v>
      </c>
      <c r="AS559" t="s">
        <v>687</v>
      </c>
      <c r="AT559" t="s">
        <v>68</v>
      </c>
      <c r="AU559" t="s">
        <v>69</v>
      </c>
    </row>
    <row r="560" spans="1:47" ht="12.95" customHeight="1">
      <c r="A560" t="s">
        <v>683</v>
      </c>
      <c r="B560">
        <v>1990</v>
      </c>
      <c r="C560" t="s">
        <v>71</v>
      </c>
      <c r="D560" s="3" t="s">
        <v>72</v>
      </c>
      <c r="E560">
        <v>3251238</v>
      </c>
      <c r="F560" t="s">
        <v>73</v>
      </c>
      <c r="G560" t="s">
        <v>188</v>
      </c>
      <c r="H560" t="s">
        <v>153</v>
      </c>
      <c r="I560" t="s">
        <v>154</v>
      </c>
      <c r="J560" t="s">
        <v>684</v>
      </c>
      <c r="K560" t="s">
        <v>75</v>
      </c>
      <c r="L560" t="s">
        <v>97</v>
      </c>
      <c r="M560">
        <v>12</v>
      </c>
      <c r="O560">
        <v>30.5</v>
      </c>
      <c r="P560" t="s">
        <v>77</v>
      </c>
      <c r="Q560">
        <v>1</v>
      </c>
      <c r="R560">
        <v>80</v>
      </c>
      <c r="S560" t="s">
        <v>122</v>
      </c>
      <c r="T560">
        <v>80</v>
      </c>
      <c r="U560" t="s">
        <v>122</v>
      </c>
      <c r="V560">
        <v>4</v>
      </c>
      <c r="W560">
        <v>96</v>
      </c>
      <c r="X560" t="s">
        <v>79</v>
      </c>
      <c r="Y560">
        <v>4</v>
      </c>
      <c r="Z560" t="s">
        <v>81</v>
      </c>
      <c r="AA560" t="s">
        <v>81</v>
      </c>
      <c r="AD560">
        <f t="shared" si="67"/>
        <v>80</v>
      </c>
      <c r="AG560" t="str">
        <f t="shared" si="72"/>
        <v>ug/l</v>
      </c>
      <c r="AH560">
        <f t="shared" si="72"/>
        <v>80</v>
      </c>
      <c r="AK560" t="str">
        <f t="shared" si="69"/>
        <v>ug/l</v>
      </c>
      <c r="AL560">
        <v>100</v>
      </c>
      <c r="AM560" t="str">
        <f t="shared" si="70"/>
        <v>Severe</v>
      </c>
      <c r="AN560" t="str">
        <f t="shared" si="71"/>
        <v>None</v>
      </c>
      <c r="AQ560" t="s">
        <v>77</v>
      </c>
      <c r="AS560" t="s">
        <v>687</v>
      </c>
      <c r="AT560" t="s">
        <v>68</v>
      </c>
      <c r="AU560" t="s">
        <v>69</v>
      </c>
    </row>
    <row r="561" spans="1:47" ht="12.95" customHeight="1">
      <c r="A561" t="s">
        <v>683</v>
      </c>
      <c r="B561">
        <v>1990</v>
      </c>
      <c r="C561" t="s">
        <v>71</v>
      </c>
      <c r="D561" s="3" t="s">
        <v>72</v>
      </c>
      <c r="E561">
        <v>3251238</v>
      </c>
      <c r="F561" t="s">
        <v>73</v>
      </c>
      <c r="G561" t="s">
        <v>188</v>
      </c>
      <c r="H561" t="s">
        <v>153</v>
      </c>
      <c r="I561" t="s">
        <v>154</v>
      </c>
      <c r="J561" t="s">
        <v>684</v>
      </c>
      <c r="K561" t="s">
        <v>75</v>
      </c>
      <c r="L561" t="s">
        <v>97</v>
      </c>
      <c r="M561">
        <v>17</v>
      </c>
      <c r="O561">
        <v>7.6</v>
      </c>
      <c r="P561" t="s">
        <v>77</v>
      </c>
      <c r="Q561">
        <v>1</v>
      </c>
      <c r="R561">
        <v>80</v>
      </c>
      <c r="S561" t="s">
        <v>122</v>
      </c>
      <c r="T561">
        <v>80</v>
      </c>
      <c r="U561" t="s">
        <v>122</v>
      </c>
      <c r="V561">
        <v>4</v>
      </c>
      <c r="W561">
        <v>96</v>
      </c>
      <c r="X561" t="s">
        <v>79</v>
      </c>
      <c r="Y561">
        <v>4</v>
      </c>
      <c r="Z561" t="s">
        <v>81</v>
      </c>
      <c r="AA561" t="s">
        <v>81</v>
      </c>
      <c r="AD561">
        <f t="shared" ref="AD561:AD580" si="73">R561</f>
        <v>80</v>
      </c>
      <c r="AG561" t="str">
        <f t="shared" ref="AG561:AH580" si="74">S561</f>
        <v>ug/l</v>
      </c>
      <c r="AH561">
        <f t="shared" si="74"/>
        <v>80</v>
      </c>
      <c r="AK561" t="str">
        <f t="shared" ref="AK561:AK580" si="75">U561</f>
        <v>ug/l</v>
      </c>
      <c r="AL561">
        <v>70</v>
      </c>
      <c r="AM561" t="str">
        <f t="shared" ref="AM561:AM580" si="76">IF(ISBLANK(AL561),"",IF(AL561&gt;=75,"Severe",IF(AL561&gt;=25,"Significant",IF(AL561&gt;=1,"Some", IF(AL561=0,"None")))))</f>
        <v>Significant</v>
      </c>
      <c r="AN561" t="str">
        <f t="shared" ref="AN561:AN580" si="77">IF(ISBLANK(AL561),"",IF(AL561&gt;=75,"None",IF(AL561&gt;=25,"Low",IF(AL561&gt;=1,"Medium", IF(AL561=0,"High")))))</f>
        <v>Low</v>
      </c>
      <c r="AQ561" t="s">
        <v>77</v>
      </c>
      <c r="AS561" t="s">
        <v>687</v>
      </c>
      <c r="AT561" t="s">
        <v>68</v>
      </c>
      <c r="AU561" t="s">
        <v>69</v>
      </c>
    </row>
    <row r="562" spans="1:47" ht="12.95" customHeight="1">
      <c r="A562" t="s">
        <v>683</v>
      </c>
      <c r="B562">
        <v>1990</v>
      </c>
      <c r="C562" t="s">
        <v>71</v>
      </c>
      <c r="D562" s="3" t="s">
        <v>72</v>
      </c>
      <c r="E562">
        <v>3251238</v>
      </c>
      <c r="F562" t="s">
        <v>73</v>
      </c>
      <c r="G562" t="s">
        <v>188</v>
      </c>
      <c r="H562" t="s">
        <v>153</v>
      </c>
      <c r="I562" t="s">
        <v>154</v>
      </c>
      <c r="J562" t="s">
        <v>684</v>
      </c>
      <c r="K562" t="s">
        <v>75</v>
      </c>
      <c r="L562" t="s">
        <v>97</v>
      </c>
      <c r="M562">
        <v>17</v>
      </c>
      <c r="O562">
        <v>15.2</v>
      </c>
      <c r="P562" t="s">
        <v>77</v>
      </c>
      <c r="Q562">
        <v>1</v>
      </c>
      <c r="R562">
        <v>80</v>
      </c>
      <c r="S562" t="s">
        <v>122</v>
      </c>
      <c r="T562">
        <v>80</v>
      </c>
      <c r="U562" t="s">
        <v>122</v>
      </c>
      <c r="V562">
        <v>4</v>
      </c>
      <c r="W562">
        <v>96</v>
      </c>
      <c r="X562" t="s">
        <v>79</v>
      </c>
      <c r="Y562">
        <v>4</v>
      </c>
      <c r="Z562" t="s">
        <v>81</v>
      </c>
      <c r="AA562" t="s">
        <v>81</v>
      </c>
      <c r="AD562">
        <f t="shared" si="73"/>
        <v>80</v>
      </c>
      <c r="AG562" t="str">
        <f t="shared" si="74"/>
        <v>ug/l</v>
      </c>
      <c r="AH562">
        <f t="shared" si="74"/>
        <v>80</v>
      </c>
      <c r="AK562" t="str">
        <f t="shared" si="75"/>
        <v>ug/l</v>
      </c>
      <c r="AL562">
        <v>90</v>
      </c>
      <c r="AM562" t="str">
        <f t="shared" si="76"/>
        <v>Severe</v>
      </c>
      <c r="AN562" t="str">
        <f t="shared" si="77"/>
        <v>None</v>
      </c>
      <c r="AQ562" t="s">
        <v>77</v>
      </c>
      <c r="AS562" t="s">
        <v>687</v>
      </c>
      <c r="AT562" t="s">
        <v>68</v>
      </c>
      <c r="AU562" t="s">
        <v>69</v>
      </c>
    </row>
    <row r="563" spans="1:47" ht="12.95" customHeight="1">
      <c r="A563" t="s">
        <v>683</v>
      </c>
      <c r="B563">
        <v>1990</v>
      </c>
      <c r="C563" t="s">
        <v>71</v>
      </c>
      <c r="D563" s="3" t="s">
        <v>72</v>
      </c>
      <c r="E563">
        <v>3251238</v>
      </c>
      <c r="F563" t="s">
        <v>73</v>
      </c>
      <c r="G563" t="s">
        <v>188</v>
      </c>
      <c r="H563" t="s">
        <v>153</v>
      </c>
      <c r="I563" t="s">
        <v>154</v>
      </c>
      <c r="J563" t="s">
        <v>684</v>
      </c>
      <c r="K563" t="s">
        <v>75</v>
      </c>
      <c r="L563" t="s">
        <v>97</v>
      </c>
      <c r="M563">
        <v>17</v>
      </c>
      <c r="O563">
        <v>22.9</v>
      </c>
      <c r="P563" t="s">
        <v>77</v>
      </c>
      <c r="Q563">
        <v>1</v>
      </c>
      <c r="R563">
        <v>80</v>
      </c>
      <c r="S563" t="s">
        <v>122</v>
      </c>
      <c r="T563">
        <v>80</v>
      </c>
      <c r="U563" t="s">
        <v>122</v>
      </c>
      <c r="V563">
        <v>4</v>
      </c>
      <c r="W563">
        <v>96</v>
      </c>
      <c r="X563" t="s">
        <v>79</v>
      </c>
      <c r="Y563">
        <v>4</v>
      </c>
      <c r="Z563" t="s">
        <v>81</v>
      </c>
      <c r="AA563" t="s">
        <v>81</v>
      </c>
      <c r="AD563">
        <f t="shared" si="73"/>
        <v>80</v>
      </c>
      <c r="AG563" t="str">
        <f t="shared" si="74"/>
        <v>ug/l</v>
      </c>
      <c r="AH563">
        <f t="shared" si="74"/>
        <v>80</v>
      </c>
      <c r="AK563" t="str">
        <f t="shared" si="75"/>
        <v>ug/l</v>
      </c>
      <c r="AL563">
        <v>70</v>
      </c>
      <c r="AM563" t="str">
        <f t="shared" si="76"/>
        <v>Significant</v>
      </c>
      <c r="AN563" t="str">
        <f t="shared" si="77"/>
        <v>Low</v>
      </c>
      <c r="AQ563" t="s">
        <v>77</v>
      </c>
      <c r="AS563" t="s">
        <v>687</v>
      </c>
      <c r="AT563" t="s">
        <v>68</v>
      </c>
      <c r="AU563" t="s">
        <v>69</v>
      </c>
    </row>
    <row r="564" spans="1:47" ht="12.95" customHeight="1">
      <c r="A564" t="s">
        <v>683</v>
      </c>
      <c r="B564">
        <v>1990</v>
      </c>
      <c r="C564" t="s">
        <v>71</v>
      </c>
      <c r="D564" s="3" t="s">
        <v>72</v>
      </c>
      <c r="E564">
        <v>3251238</v>
      </c>
      <c r="F564" t="s">
        <v>73</v>
      </c>
      <c r="G564" t="s">
        <v>188</v>
      </c>
      <c r="H564" t="s">
        <v>153</v>
      </c>
      <c r="I564" t="s">
        <v>154</v>
      </c>
      <c r="J564" t="s">
        <v>684</v>
      </c>
      <c r="K564" t="s">
        <v>75</v>
      </c>
      <c r="L564" t="s">
        <v>97</v>
      </c>
      <c r="M564">
        <v>17</v>
      </c>
      <c r="O564">
        <v>30.5</v>
      </c>
      <c r="P564" t="s">
        <v>77</v>
      </c>
      <c r="Q564">
        <v>1</v>
      </c>
      <c r="R564">
        <v>80</v>
      </c>
      <c r="S564" t="s">
        <v>122</v>
      </c>
      <c r="T564">
        <v>80</v>
      </c>
      <c r="U564" t="s">
        <v>122</v>
      </c>
      <c r="V564">
        <v>4</v>
      </c>
      <c r="W564">
        <v>96</v>
      </c>
      <c r="X564" t="s">
        <v>79</v>
      </c>
      <c r="Y564">
        <v>4</v>
      </c>
      <c r="Z564" t="s">
        <v>81</v>
      </c>
      <c r="AA564" t="s">
        <v>81</v>
      </c>
      <c r="AD564">
        <f t="shared" si="73"/>
        <v>80</v>
      </c>
      <c r="AG564" t="str">
        <f t="shared" si="74"/>
        <v>ug/l</v>
      </c>
      <c r="AH564">
        <f t="shared" si="74"/>
        <v>80</v>
      </c>
      <c r="AK564" t="str">
        <f t="shared" si="75"/>
        <v>ug/l</v>
      </c>
      <c r="AL564">
        <v>80</v>
      </c>
      <c r="AM564" t="str">
        <f t="shared" si="76"/>
        <v>Severe</v>
      </c>
      <c r="AN564" t="str">
        <f t="shared" si="77"/>
        <v>None</v>
      </c>
      <c r="AQ564" t="s">
        <v>77</v>
      </c>
      <c r="AS564" t="s">
        <v>687</v>
      </c>
      <c r="AT564" t="s">
        <v>68</v>
      </c>
      <c r="AU564" t="s">
        <v>69</v>
      </c>
    </row>
    <row r="565" spans="1:47" ht="12.95" customHeight="1">
      <c r="A565" t="s">
        <v>683</v>
      </c>
      <c r="B565">
        <v>1990</v>
      </c>
      <c r="C565" t="s">
        <v>71</v>
      </c>
      <c r="D565" s="3" t="s">
        <v>72</v>
      </c>
      <c r="E565">
        <v>3251238</v>
      </c>
      <c r="F565" t="s">
        <v>73</v>
      </c>
      <c r="G565" t="s">
        <v>188</v>
      </c>
      <c r="H565" t="s">
        <v>153</v>
      </c>
      <c r="I565" t="s">
        <v>154</v>
      </c>
      <c r="J565" t="s">
        <v>684</v>
      </c>
      <c r="K565" t="s">
        <v>75</v>
      </c>
      <c r="L565" t="s">
        <v>97</v>
      </c>
      <c r="M565">
        <v>22</v>
      </c>
      <c r="O565">
        <v>7.6</v>
      </c>
      <c r="P565" t="s">
        <v>77</v>
      </c>
      <c r="Q565">
        <v>1</v>
      </c>
      <c r="R565">
        <v>80</v>
      </c>
      <c r="S565" t="s">
        <v>122</v>
      </c>
      <c r="T565">
        <v>80</v>
      </c>
      <c r="U565" t="s">
        <v>122</v>
      </c>
      <c r="V565">
        <v>4</v>
      </c>
      <c r="W565">
        <v>96</v>
      </c>
      <c r="X565" t="s">
        <v>79</v>
      </c>
      <c r="Y565">
        <v>4</v>
      </c>
      <c r="Z565" t="s">
        <v>81</v>
      </c>
      <c r="AA565" t="s">
        <v>81</v>
      </c>
      <c r="AD565">
        <f t="shared" si="73"/>
        <v>80</v>
      </c>
      <c r="AG565" t="str">
        <f t="shared" si="74"/>
        <v>ug/l</v>
      </c>
      <c r="AH565">
        <f t="shared" si="74"/>
        <v>80</v>
      </c>
      <c r="AK565" t="str">
        <f t="shared" si="75"/>
        <v>ug/l</v>
      </c>
      <c r="AL565">
        <v>60</v>
      </c>
      <c r="AM565" t="str">
        <f t="shared" si="76"/>
        <v>Significant</v>
      </c>
      <c r="AN565" t="str">
        <f t="shared" si="77"/>
        <v>Low</v>
      </c>
      <c r="AQ565" t="s">
        <v>77</v>
      </c>
      <c r="AS565" t="s">
        <v>687</v>
      </c>
      <c r="AT565" t="s">
        <v>68</v>
      </c>
      <c r="AU565" t="s">
        <v>69</v>
      </c>
    </row>
    <row r="566" spans="1:47" ht="12.95" customHeight="1">
      <c r="A566" t="s">
        <v>683</v>
      </c>
      <c r="B566">
        <v>1990</v>
      </c>
      <c r="C566" t="s">
        <v>71</v>
      </c>
      <c r="D566" s="3" t="s">
        <v>72</v>
      </c>
      <c r="E566">
        <v>3251238</v>
      </c>
      <c r="F566" t="s">
        <v>73</v>
      </c>
      <c r="G566" t="s">
        <v>188</v>
      </c>
      <c r="H566" t="s">
        <v>153</v>
      </c>
      <c r="I566" t="s">
        <v>154</v>
      </c>
      <c r="J566" t="s">
        <v>684</v>
      </c>
      <c r="K566" t="s">
        <v>75</v>
      </c>
      <c r="L566" t="s">
        <v>97</v>
      </c>
      <c r="M566">
        <v>22</v>
      </c>
      <c r="O566">
        <v>15.2</v>
      </c>
      <c r="P566" t="s">
        <v>77</v>
      </c>
      <c r="Q566">
        <v>1</v>
      </c>
      <c r="R566">
        <v>80</v>
      </c>
      <c r="S566" t="s">
        <v>122</v>
      </c>
      <c r="T566">
        <v>80</v>
      </c>
      <c r="U566" t="s">
        <v>122</v>
      </c>
      <c r="V566">
        <v>4</v>
      </c>
      <c r="W566">
        <v>96</v>
      </c>
      <c r="X566" t="s">
        <v>79</v>
      </c>
      <c r="Y566">
        <v>4</v>
      </c>
      <c r="Z566" t="s">
        <v>81</v>
      </c>
      <c r="AA566" t="s">
        <v>81</v>
      </c>
      <c r="AD566">
        <f t="shared" si="73"/>
        <v>80</v>
      </c>
      <c r="AG566" t="str">
        <f t="shared" si="74"/>
        <v>ug/l</v>
      </c>
      <c r="AH566">
        <f t="shared" si="74"/>
        <v>80</v>
      </c>
      <c r="AK566" t="str">
        <f t="shared" si="75"/>
        <v>ug/l</v>
      </c>
      <c r="AL566">
        <v>80</v>
      </c>
      <c r="AM566" t="str">
        <f t="shared" si="76"/>
        <v>Severe</v>
      </c>
      <c r="AN566" t="str">
        <f t="shared" si="77"/>
        <v>None</v>
      </c>
      <c r="AQ566" t="s">
        <v>77</v>
      </c>
      <c r="AS566" t="s">
        <v>687</v>
      </c>
      <c r="AT566" t="s">
        <v>68</v>
      </c>
      <c r="AU566" t="s">
        <v>69</v>
      </c>
    </row>
    <row r="567" spans="1:47" ht="12.95" customHeight="1">
      <c r="A567" t="s">
        <v>683</v>
      </c>
      <c r="B567">
        <v>1990</v>
      </c>
      <c r="C567" t="s">
        <v>71</v>
      </c>
      <c r="D567" s="3" t="s">
        <v>72</v>
      </c>
      <c r="E567">
        <v>3251238</v>
      </c>
      <c r="F567" t="s">
        <v>73</v>
      </c>
      <c r="G567" t="s">
        <v>188</v>
      </c>
      <c r="H567" t="s">
        <v>153</v>
      </c>
      <c r="I567" t="s">
        <v>154</v>
      </c>
      <c r="J567" t="s">
        <v>684</v>
      </c>
      <c r="K567" t="s">
        <v>75</v>
      </c>
      <c r="L567" t="s">
        <v>97</v>
      </c>
      <c r="M567">
        <v>22</v>
      </c>
      <c r="O567">
        <v>22.9</v>
      </c>
      <c r="P567" t="s">
        <v>77</v>
      </c>
      <c r="Q567">
        <v>1</v>
      </c>
      <c r="R567">
        <v>80</v>
      </c>
      <c r="S567" t="s">
        <v>122</v>
      </c>
      <c r="T567">
        <v>80</v>
      </c>
      <c r="U567" t="s">
        <v>122</v>
      </c>
      <c r="V567">
        <v>4</v>
      </c>
      <c r="W567">
        <v>96</v>
      </c>
      <c r="X567" t="s">
        <v>79</v>
      </c>
      <c r="Y567">
        <v>4</v>
      </c>
      <c r="Z567" t="s">
        <v>81</v>
      </c>
      <c r="AA567" t="s">
        <v>81</v>
      </c>
      <c r="AD567">
        <f t="shared" si="73"/>
        <v>80</v>
      </c>
      <c r="AG567" t="str">
        <f t="shared" si="74"/>
        <v>ug/l</v>
      </c>
      <c r="AH567">
        <f t="shared" si="74"/>
        <v>80</v>
      </c>
      <c r="AK567" t="str">
        <f t="shared" si="75"/>
        <v>ug/l</v>
      </c>
      <c r="AL567">
        <v>50</v>
      </c>
      <c r="AM567" t="str">
        <f t="shared" si="76"/>
        <v>Significant</v>
      </c>
      <c r="AN567" t="str">
        <f t="shared" si="77"/>
        <v>Low</v>
      </c>
      <c r="AQ567" t="s">
        <v>77</v>
      </c>
      <c r="AS567" t="s">
        <v>687</v>
      </c>
      <c r="AT567" t="s">
        <v>68</v>
      </c>
      <c r="AU567" t="s">
        <v>69</v>
      </c>
    </row>
    <row r="568" spans="1:47" ht="12.95" customHeight="1">
      <c r="A568" t="s">
        <v>683</v>
      </c>
      <c r="B568">
        <v>1990</v>
      </c>
      <c r="C568" t="s">
        <v>71</v>
      </c>
      <c r="D568" s="3" t="s">
        <v>72</v>
      </c>
      <c r="E568">
        <v>3251238</v>
      </c>
      <c r="F568" t="s">
        <v>73</v>
      </c>
      <c r="G568" t="s">
        <v>188</v>
      </c>
      <c r="H568" t="s">
        <v>153</v>
      </c>
      <c r="I568" t="s">
        <v>154</v>
      </c>
      <c r="J568" t="s">
        <v>684</v>
      </c>
      <c r="K568" t="s">
        <v>75</v>
      </c>
      <c r="L568" t="s">
        <v>97</v>
      </c>
      <c r="M568">
        <v>22</v>
      </c>
      <c r="O568">
        <v>30.5</v>
      </c>
      <c r="P568" t="s">
        <v>77</v>
      </c>
      <c r="Q568">
        <v>1</v>
      </c>
      <c r="R568">
        <v>80</v>
      </c>
      <c r="S568" t="s">
        <v>122</v>
      </c>
      <c r="T568">
        <v>80</v>
      </c>
      <c r="U568" t="s">
        <v>122</v>
      </c>
      <c r="V568">
        <v>4</v>
      </c>
      <c r="W568">
        <v>96</v>
      </c>
      <c r="X568" t="s">
        <v>79</v>
      </c>
      <c r="Y568">
        <v>4</v>
      </c>
      <c r="Z568" t="s">
        <v>81</v>
      </c>
      <c r="AA568" t="s">
        <v>81</v>
      </c>
      <c r="AD568">
        <f t="shared" si="73"/>
        <v>80</v>
      </c>
      <c r="AG568" t="str">
        <f t="shared" si="74"/>
        <v>ug/l</v>
      </c>
      <c r="AH568">
        <f t="shared" si="74"/>
        <v>80</v>
      </c>
      <c r="AK568" t="str">
        <f t="shared" si="75"/>
        <v>ug/l</v>
      </c>
      <c r="AL568">
        <v>100</v>
      </c>
      <c r="AM568" t="str">
        <f t="shared" si="76"/>
        <v>Severe</v>
      </c>
      <c r="AN568" t="str">
        <f t="shared" si="77"/>
        <v>None</v>
      </c>
      <c r="AQ568" t="s">
        <v>77</v>
      </c>
      <c r="AS568" t="s">
        <v>687</v>
      </c>
      <c r="AT568" t="s">
        <v>68</v>
      </c>
      <c r="AU568" t="s">
        <v>69</v>
      </c>
    </row>
    <row r="569" spans="1:47" ht="12.95" customHeight="1">
      <c r="A569" t="s">
        <v>683</v>
      </c>
      <c r="B569">
        <v>1990</v>
      </c>
      <c r="C569" t="s">
        <v>71</v>
      </c>
      <c r="D569" s="3" t="s">
        <v>72</v>
      </c>
      <c r="E569">
        <v>3251238</v>
      </c>
      <c r="F569" t="s">
        <v>73</v>
      </c>
      <c r="G569" t="s">
        <v>188</v>
      </c>
      <c r="H569" t="s">
        <v>153</v>
      </c>
      <c r="I569" t="s">
        <v>154</v>
      </c>
      <c r="J569" t="s">
        <v>684</v>
      </c>
      <c r="K569" t="s">
        <v>75</v>
      </c>
      <c r="L569" t="s">
        <v>97</v>
      </c>
      <c r="M569">
        <v>12</v>
      </c>
      <c r="O569">
        <v>7.6</v>
      </c>
      <c r="P569" t="s">
        <v>77</v>
      </c>
      <c r="Q569">
        <v>1</v>
      </c>
      <c r="R569">
        <v>100</v>
      </c>
      <c r="S569" t="s">
        <v>122</v>
      </c>
      <c r="T569">
        <v>100</v>
      </c>
      <c r="U569" t="s">
        <v>122</v>
      </c>
      <c r="V569">
        <v>4</v>
      </c>
      <c r="W569">
        <v>96</v>
      </c>
      <c r="X569" t="s">
        <v>79</v>
      </c>
      <c r="Y569">
        <v>4</v>
      </c>
      <c r="Z569" t="s">
        <v>81</v>
      </c>
      <c r="AA569" t="s">
        <v>81</v>
      </c>
      <c r="AD569">
        <f t="shared" si="73"/>
        <v>100</v>
      </c>
      <c r="AG569" t="str">
        <f t="shared" si="74"/>
        <v>ug/l</v>
      </c>
      <c r="AH569">
        <f t="shared" si="74"/>
        <v>100</v>
      </c>
      <c r="AK569" t="str">
        <f t="shared" si="75"/>
        <v>ug/l</v>
      </c>
      <c r="AL569">
        <v>100</v>
      </c>
      <c r="AM569" t="str">
        <f t="shared" si="76"/>
        <v>Severe</v>
      </c>
      <c r="AN569" t="str">
        <f t="shared" si="77"/>
        <v>None</v>
      </c>
      <c r="AQ569" t="s">
        <v>77</v>
      </c>
      <c r="AS569" t="s">
        <v>687</v>
      </c>
      <c r="AT569" t="s">
        <v>68</v>
      </c>
      <c r="AU569" t="s">
        <v>69</v>
      </c>
    </row>
    <row r="570" spans="1:47" ht="12.95" customHeight="1">
      <c r="A570" t="s">
        <v>683</v>
      </c>
      <c r="B570">
        <v>1990</v>
      </c>
      <c r="C570" t="s">
        <v>71</v>
      </c>
      <c r="D570" s="3" t="s">
        <v>72</v>
      </c>
      <c r="E570">
        <v>3251238</v>
      </c>
      <c r="F570" t="s">
        <v>73</v>
      </c>
      <c r="G570" t="s">
        <v>188</v>
      </c>
      <c r="H570" t="s">
        <v>153</v>
      </c>
      <c r="I570" t="s">
        <v>154</v>
      </c>
      <c r="J570" t="s">
        <v>684</v>
      </c>
      <c r="K570" t="s">
        <v>75</v>
      </c>
      <c r="L570" t="s">
        <v>97</v>
      </c>
      <c r="M570">
        <v>12</v>
      </c>
      <c r="O570">
        <v>15.2</v>
      </c>
      <c r="P570" t="s">
        <v>77</v>
      </c>
      <c r="Q570">
        <v>1</v>
      </c>
      <c r="R570">
        <v>100</v>
      </c>
      <c r="S570" t="s">
        <v>122</v>
      </c>
      <c r="T570">
        <v>100</v>
      </c>
      <c r="U570" t="s">
        <v>122</v>
      </c>
      <c r="V570">
        <v>4</v>
      </c>
      <c r="W570">
        <v>96</v>
      </c>
      <c r="X570" t="s">
        <v>79</v>
      </c>
      <c r="Y570">
        <v>4</v>
      </c>
      <c r="Z570" t="s">
        <v>81</v>
      </c>
      <c r="AA570" t="s">
        <v>81</v>
      </c>
      <c r="AD570">
        <f t="shared" si="73"/>
        <v>100</v>
      </c>
      <c r="AG570" t="str">
        <f t="shared" si="74"/>
        <v>ug/l</v>
      </c>
      <c r="AH570">
        <f t="shared" si="74"/>
        <v>100</v>
      </c>
      <c r="AK570" t="str">
        <f t="shared" si="75"/>
        <v>ug/l</v>
      </c>
      <c r="AL570">
        <v>100</v>
      </c>
      <c r="AM570" t="str">
        <f t="shared" si="76"/>
        <v>Severe</v>
      </c>
      <c r="AN570" t="str">
        <f t="shared" si="77"/>
        <v>None</v>
      </c>
      <c r="AQ570" t="s">
        <v>77</v>
      </c>
      <c r="AS570" t="s">
        <v>687</v>
      </c>
      <c r="AT570" t="s">
        <v>68</v>
      </c>
      <c r="AU570" t="s">
        <v>69</v>
      </c>
    </row>
    <row r="571" spans="1:47">
      <c r="A571" t="s">
        <v>683</v>
      </c>
      <c r="B571">
        <v>1990</v>
      </c>
      <c r="C571" t="s">
        <v>71</v>
      </c>
      <c r="D571" s="3" t="s">
        <v>72</v>
      </c>
      <c r="E571">
        <v>3251238</v>
      </c>
      <c r="F571" t="s">
        <v>73</v>
      </c>
      <c r="G571" t="s">
        <v>188</v>
      </c>
      <c r="H571" t="s">
        <v>153</v>
      </c>
      <c r="I571" t="s">
        <v>154</v>
      </c>
      <c r="J571" t="s">
        <v>684</v>
      </c>
      <c r="K571" t="s">
        <v>75</v>
      </c>
      <c r="L571" t="s">
        <v>97</v>
      </c>
      <c r="M571">
        <v>12</v>
      </c>
      <c r="O571">
        <v>22.9</v>
      </c>
      <c r="P571" t="s">
        <v>77</v>
      </c>
      <c r="Q571">
        <v>1</v>
      </c>
      <c r="R571">
        <v>100</v>
      </c>
      <c r="S571" t="s">
        <v>122</v>
      </c>
      <c r="T571">
        <v>100</v>
      </c>
      <c r="U571" t="s">
        <v>122</v>
      </c>
      <c r="V571">
        <v>4</v>
      </c>
      <c r="W571">
        <v>96</v>
      </c>
      <c r="X571" t="s">
        <v>79</v>
      </c>
      <c r="Y571">
        <v>4</v>
      </c>
      <c r="Z571" t="s">
        <v>81</v>
      </c>
      <c r="AA571" t="s">
        <v>81</v>
      </c>
      <c r="AD571">
        <f t="shared" si="73"/>
        <v>100</v>
      </c>
      <c r="AG571" t="str">
        <f t="shared" si="74"/>
        <v>ug/l</v>
      </c>
      <c r="AH571">
        <f t="shared" si="74"/>
        <v>100</v>
      </c>
      <c r="AK571" t="str">
        <f t="shared" si="75"/>
        <v>ug/l</v>
      </c>
      <c r="AL571">
        <v>100</v>
      </c>
      <c r="AM571" t="str">
        <f t="shared" si="76"/>
        <v>Severe</v>
      </c>
      <c r="AN571" t="str">
        <f t="shared" si="77"/>
        <v>None</v>
      </c>
      <c r="AQ571" t="s">
        <v>77</v>
      </c>
      <c r="AS571" t="s">
        <v>687</v>
      </c>
      <c r="AT571" t="s">
        <v>68</v>
      </c>
      <c r="AU571" t="s">
        <v>69</v>
      </c>
    </row>
    <row r="572" spans="1:47">
      <c r="A572" t="s">
        <v>683</v>
      </c>
      <c r="B572">
        <v>1990</v>
      </c>
      <c r="C572" t="s">
        <v>71</v>
      </c>
      <c r="D572" s="3" t="s">
        <v>72</v>
      </c>
      <c r="E572">
        <v>3251238</v>
      </c>
      <c r="F572" t="s">
        <v>73</v>
      </c>
      <c r="G572" t="s">
        <v>188</v>
      </c>
      <c r="H572" t="s">
        <v>153</v>
      </c>
      <c r="I572" t="s">
        <v>154</v>
      </c>
      <c r="J572" t="s">
        <v>684</v>
      </c>
      <c r="K572" t="s">
        <v>75</v>
      </c>
      <c r="L572" t="s">
        <v>97</v>
      </c>
      <c r="M572">
        <v>12</v>
      </c>
      <c r="O572">
        <v>30.5</v>
      </c>
      <c r="P572" t="s">
        <v>77</v>
      </c>
      <c r="Q572">
        <v>1</v>
      </c>
      <c r="R572">
        <v>100</v>
      </c>
      <c r="S572" t="s">
        <v>122</v>
      </c>
      <c r="T572">
        <v>100</v>
      </c>
      <c r="U572" t="s">
        <v>122</v>
      </c>
      <c r="V572">
        <v>4</v>
      </c>
      <c r="W572">
        <v>96</v>
      </c>
      <c r="X572" t="s">
        <v>79</v>
      </c>
      <c r="Y572">
        <v>4</v>
      </c>
      <c r="Z572" t="s">
        <v>81</v>
      </c>
      <c r="AA572" t="s">
        <v>81</v>
      </c>
      <c r="AD572">
        <f t="shared" si="73"/>
        <v>100</v>
      </c>
      <c r="AG572" t="str">
        <f t="shared" si="74"/>
        <v>ug/l</v>
      </c>
      <c r="AH572">
        <f t="shared" si="74"/>
        <v>100</v>
      </c>
      <c r="AK572" t="str">
        <f t="shared" si="75"/>
        <v>ug/l</v>
      </c>
      <c r="AL572">
        <v>100</v>
      </c>
      <c r="AM572" t="str">
        <f t="shared" si="76"/>
        <v>Severe</v>
      </c>
      <c r="AN572" t="str">
        <f t="shared" si="77"/>
        <v>None</v>
      </c>
      <c r="AQ572" t="s">
        <v>77</v>
      </c>
      <c r="AS572" t="s">
        <v>687</v>
      </c>
      <c r="AT572" t="s">
        <v>68</v>
      </c>
      <c r="AU572" t="s">
        <v>69</v>
      </c>
    </row>
    <row r="573" spans="1:47">
      <c r="A573" t="s">
        <v>683</v>
      </c>
      <c r="B573">
        <v>1990</v>
      </c>
      <c r="C573" t="s">
        <v>71</v>
      </c>
      <c r="D573" s="3" t="s">
        <v>72</v>
      </c>
      <c r="E573">
        <v>3251238</v>
      </c>
      <c r="F573" t="s">
        <v>73</v>
      </c>
      <c r="G573" t="s">
        <v>188</v>
      </c>
      <c r="H573" t="s">
        <v>153</v>
      </c>
      <c r="I573" t="s">
        <v>154</v>
      </c>
      <c r="J573" t="s">
        <v>684</v>
      </c>
      <c r="K573" t="s">
        <v>75</v>
      </c>
      <c r="L573" t="s">
        <v>97</v>
      </c>
      <c r="M573">
        <v>17</v>
      </c>
      <c r="O573">
        <v>7.6</v>
      </c>
      <c r="P573" t="s">
        <v>77</v>
      </c>
      <c r="Q573">
        <v>1</v>
      </c>
      <c r="R573">
        <v>100</v>
      </c>
      <c r="S573" t="s">
        <v>122</v>
      </c>
      <c r="T573">
        <v>100</v>
      </c>
      <c r="U573" t="s">
        <v>122</v>
      </c>
      <c r="V573">
        <v>4</v>
      </c>
      <c r="W573">
        <v>96</v>
      </c>
      <c r="X573" t="s">
        <v>79</v>
      </c>
      <c r="Y573">
        <v>4</v>
      </c>
      <c r="Z573" t="s">
        <v>81</v>
      </c>
      <c r="AA573" t="s">
        <v>81</v>
      </c>
      <c r="AD573">
        <f t="shared" si="73"/>
        <v>100</v>
      </c>
      <c r="AG573" t="str">
        <f t="shared" si="74"/>
        <v>ug/l</v>
      </c>
      <c r="AH573">
        <f t="shared" si="74"/>
        <v>100</v>
      </c>
      <c r="AK573" t="str">
        <f t="shared" si="75"/>
        <v>ug/l</v>
      </c>
      <c r="AL573">
        <v>70</v>
      </c>
      <c r="AM573" t="str">
        <f t="shared" si="76"/>
        <v>Significant</v>
      </c>
      <c r="AN573" t="str">
        <f t="shared" si="77"/>
        <v>Low</v>
      </c>
      <c r="AQ573" t="s">
        <v>77</v>
      </c>
      <c r="AS573" t="s">
        <v>687</v>
      </c>
      <c r="AT573" t="s">
        <v>68</v>
      </c>
      <c r="AU573" t="s">
        <v>69</v>
      </c>
    </row>
    <row r="574" spans="1:47">
      <c r="A574" t="s">
        <v>683</v>
      </c>
      <c r="B574">
        <v>1990</v>
      </c>
      <c r="C574" t="s">
        <v>71</v>
      </c>
      <c r="D574" s="3" t="s">
        <v>72</v>
      </c>
      <c r="E574">
        <v>3251238</v>
      </c>
      <c r="F574" t="s">
        <v>73</v>
      </c>
      <c r="G574" t="s">
        <v>188</v>
      </c>
      <c r="H574" t="s">
        <v>153</v>
      </c>
      <c r="I574" t="s">
        <v>154</v>
      </c>
      <c r="J574" t="s">
        <v>684</v>
      </c>
      <c r="K574" t="s">
        <v>75</v>
      </c>
      <c r="L574" t="s">
        <v>97</v>
      </c>
      <c r="M574">
        <v>17</v>
      </c>
      <c r="O574">
        <v>15.2</v>
      </c>
      <c r="P574" t="s">
        <v>77</v>
      </c>
      <c r="Q574">
        <v>1</v>
      </c>
      <c r="R574">
        <v>100</v>
      </c>
      <c r="S574" t="s">
        <v>122</v>
      </c>
      <c r="T574">
        <v>100</v>
      </c>
      <c r="U574" t="s">
        <v>122</v>
      </c>
      <c r="V574">
        <v>4</v>
      </c>
      <c r="W574">
        <v>96</v>
      </c>
      <c r="X574" t="s">
        <v>79</v>
      </c>
      <c r="Y574">
        <v>4</v>
      </c>
      <c r="Z574" t="s">
        <v>81</v>
      </c>
      <c r="AA574" t="s">
        <v>81</v>
      </c>
      <c r="AD574">
        <f t="shared" si="73"/>
        <v>100</v>
      </c>
      <c r="AG574" t="str">
        <f t="shared" si="74"/>
        <v>ug/l</v>
      </c>
      <c r="AH574">
        <f t="shared" si="74"/>
        <v>100</v>
      </c>
      <c r="AK574" t="str">
        <f t="shared" si="75"/>
        <v>ug/l</v>
      </c>
      <c r="AL574">
        <v>80</v>
      </c>
      <c r="AM574" t="str">
        <f t="shared" si="76"/>
        <v>Severe</v>
      </c>
      <c r="AN574" t="str">
        <f t="shared" si="77"/>
        <v>None</v>
      </c>
      <c r="AQ574" t="s">
        <v>77</v>
      </c>
      <c r="AS574" t="s">
        <v>687</v>
      </c>
      <c r="AT574" t="s">
        <v>68</v>
      </c>
      <c r="AU574" t="s">
        <v>69</v>
      </c>
    </row>
    <row r="575" spans="1:47">
      <c r="A575" t="s">
        <v>683</v>
      </c>
      <c r="B575">
        <v>1990</v>
      </c>
      <c r="C575" t="s">
        <v>71</v>
      </c>
      <c r="D575" s="3" t="s">
        <v>72</v>
      </c>
      <c r="E575">
        <v>3251238</v>
      </c>
      <c r="F575" t="s">
        <v>73</v>
      </c>
      <c r="G575" t="s">
        <v>188</v>
      </c>
      <c r="H575" t="s">
        <v>153</v>
      </c>
      <c r="I575" t="s">
        <v>154</v>
      </c>
      <c r="J575" t="s">
        <v>684</v>
      </c>
      <c r="K575" t="s">
        <v>75</v>
      </c>
      <c r="L575" t="s">
        <v>97</v>
      </c>
      <c r="M575">
        <v>17</v>
      </c>
      <c r="O575">
        <v>22.9</v>
      </c>
      <c r="P575" t="s">
        <v>77</v>
      </c>
      <c r="Q575">
        <v>1</v>
      </c>
      <c r="R575">
        <v>100</v>
      </c>
      <c r="S575" t="s">
        <v>122</v>
      </c>
      <c r="T575">
        <v>100</v>
      </c>
      <c r="U575" t="s">
        <v>122</v>
      </c>
      <c r="V575">
        <v>4</v>
      </c>
      <c r="W575">
        <v>96</v>
      </c>
      <c r="X575" t="s">
        <v>79</v>
      </c>
      <c r="Y575">
        <v>4</v>
      </c>
      <c r="Z575" t="s">
        <v>81</v>
      </c>
      <c r="AA575" t="s">
        <v>81</v>
      </c>
      <c r="AD575">
        <f t="shared" si="73"/>
        <v>100</v>
      </c>
      <c r="AG575" t="str">
        <f t="shared" si="74"/>
        <v>ug/l</v>
      </c>
      <c r="AH575">
        <f t="shared" si="74"/>
        <v>100</v>
      </c>
      <c r="AK575" t="str">
        <f t="shared" si="75"/>
        <v>ug/l</v>
      </c>
      <c r="AL575">
        <v>80</v>
      </c>
      <c r="AM575" t="str">
        <f t="shared" si="76"/>
        <v>Severe</v>
      </c>
      <c r="AN575" t="str">
        <f t="shared" si="77"/>
        <v>None</v>
      </c>
      <c r="AQ575" t="s">
        <v>77</v>
      </c>
      <c r="AS575" t="s">
        <v>687</v>
      </c>
      <c r="AT575" t="s">
        <v>68</v>
      </c>
      <c r="AU575" t="s">
        <v>69</v>
      </c>
    </row>
    <row r="576" spans="1:47">
      <c r="A576" t="s">
        <v>683</v>
      </c>
      <c r="B576">
        <v>1990</v>
      </c>
      <c r="C576" t="s">
        <v>71</v>
      </c>
      <c r="D576" s="3" t="s">
        <v>72</v>
      </c>
      <c r="E576">
        <v>3251238</v>
      </c>
      <c r="F576" t="s">
        <v>73</v>
      </c>
      <c r="G576" t="s">
        <v>188</v>
      </c>
      <c r="H576" t="s">
        <v>153</v>
      </c>
      <c r="I576" t="s">
        <v>154</v>
      </c>
      <c r="J576" t="s">
        <v>684</v>
      </c>
      <c r="K576" t="s">
        <v>75</v>
      </c>
      <c r="L576" t="s">
        <v>97</v>
      </c>
      <c r="M576">
        <v>17</v>
      </c>
      <c r="O576">
        <v>30.5</v>
      </c>
      <c r="P576" t="s">
        <v>77</v>
      </c>
      <c r="Q576">
        <v>1</v>
      </c>
      <c r="R576">
        <v>100</v>
      </c>
      <c r="S576" t="s">
        <v>122</v>
      </c>
      <c r="T576">
        <v>100</v>
      </c>
      <c r="U576" t="s">
        <v>122</v>
      </c>
      <c r="V576">
        <v>4</v>
      </c>
      <c r="W576">
        <v>96</v>
      </c>
      <c r="X576" t="s">
        <v>79</v>
      </c>
      <c r="Y576">
        <v>4</v>
      </c>
      <c r="Z576" t="s">
        <v>81</v>
      </c>
      <c r="AA576" t="s">
        <v>81</v>
      </c>
      <c r="AD576">
        <f t="shared" si="73"/>
        <v>100</v>
      </c>
      <c r="AG576" t="str">
        <f t="shared" si="74"/>
        <v>ug/l</v>
      </c>
      <c r="AH576">
        <f t="shared" si="74"/>
        <v>100</v>
      </c>
      <c r="AK576" t="str">
        <f t="shared" si="75"/>
        <v>ug/l</v>
      </c>
      <c r="AL576">
        <v>100</v>
      </c>
      <c r="AM576" t="str">
        <f t="shared" si="76"/>
        <v>Severe</v>
      </c>
      <c r="AN576" t="str">
        <f t="shared" si="77"/>
        <v>None</v>
      </c>
      <c r="AQ576" t="s">
        <v>77</v>
      </c>
      <c r="AS576" t="s">
        <v>687</v>
      </c>
      <c r="AT576" t="s">
        <v>68</v>
      </c>
      <c r="AU576" t="s">
        <v>69</v>
      </c>
    </row>
    <row r="577" spans="1:47">
      <c r="A577" t="s">
        <v>683</v>
      </c>
      <c r="B577">
        <v>1990</v>
      </c>
      <c r="C577" t="s">
        <v>71</v>
      </c>
      <c r="D577" s="3" t="s">
        <v>72</v>
      </c>
      <c r="E577">
        <v>3251238</v>
      </c>
      <c r="F577" t="s">
        <v>73</v>
      </c>
      <c r="G577" t="s">
        <v>188</v>
      </c>
      <c r="H577" t="s">
        <v>153</v>
      </c>
      <c r="I577" t="s">
        <v>154</v>
      </c>
      <c r="J577" t="s">
        <v>684</v>
      </c>
      <c r="K577" t="s">
        <v>75</v>
      </c>
      <c r="L577" t="s">
        <v>97</v>
      </c>
      <c r="M577">
        <v>22</v>
      </c>
      <c r="O577">
        <v>7.6</v>
      </c>
      <c r="P577" t="s">
        <v>77</v>
      </c>
      <c r="Q577">
        <v>1</v>
      </c>
      <c r="R577">
        <v>100</v>
      </c>
      <c r="S577" t="s">
        <v>122</v>
      </c>
      <c r="T577">
        <v>100</v>
      </c>
      <c r="U577" t="s">
        <v>122</v>
      </c>
      <c r="V577">
        <v>4</v>
      </c>
      <c r="W577">
        <v>96</v>
      </c>
      <c r="X577" t="s">
        <v>79</v>
      </c>
      <c r="Y577">
        <v>4</v>
      </c>
      <c r="Z577" t="s">
        <v>81</v>
      </c>
      <c r="AA577" t="s">
        <v>81</v>
      </c>
      <c r="AD577">
        <f t="shared" si="73"/>
        <v>100</v>
      </c>
      <c r="AG577" t="str">
        <f t="shared" si="74"/>
        <v>ug/l</v>
      </c>
      <c r="AH577">
        <f t="shared" si="74"/>
        <v>100</v>
      </c>
      <c r="AK577" t="str">
        <f t="shared" si="75"/>
        <v>ug/l</v>
      </c>
      <c r="AL577">
        <v>80</v>
      </c>
      <c r="AM577" t="str">
        <f t="shared" si="76"/>
        <v>Severe</v>
      </c>
      <c r="AN577" t="str">
        <f t="shared" si="77"/>
        <v>None</v>
      </c>
      <c r="AQ577" t="s">
        <v>77</v>
      </c>
      <c r="AS577" t="s">
        <v>687</v>
      </c>
      <c r="AT577" t="s">
        <v>68</v>
      </c>
      <c r="AU577" t="s">
        <v>69</v>
      </c>
    </row>
    <row r="578" spans="1:47">
      <c r="A578" t="s">
        <v>683</v>
      </c>
      <c r="B578">
        <v>1990</v>
      </c>
      <c r="C578" t="s">
        <v>71</v>
      </c>
      <c r="D578" s="3" t="s">
        <v>72</v>
      </c>
      <c r="E578">
        <v>3251238</v>
      </c>
      <c r="F578" t="s">
        <v>73</v>
      </c>
      <c r="G578" t="s">
        <v>188</v>
      </c>
      <c r="H578" t="s">
        <v>153</v>
      </c>
      <c r="I578" t="s">
        <v>154</v>
      </c>
      <c r="J578" t="s">
        <v>684</v>
      </c>
      <c r="K578" t="s">
        <v>75</v>
      </c>
      <c r="L578" t="s">
        <v>97</v>
      </c>
      <c r="M578">
        <v>22</v>
      </c>
      <c r="O578">
        <v>15.2</v>
      </c>
      <c r="P578" t="s">
        <v>77</v>
      </c>
      <c r="Q578">
        <v>1</v>
      </c>
      <c r="R578">
        <v>100</v>
      </c>
      <c r="S578" t="s">
        <v>122</v>
      </c>
      <c r="T578">
        <v>100</v>
      </c>
      <c r="U578" t="s">
        <v>122</v>
      </c>
      <c r="V578">
        <v>4</v>
      </c>
      <c r="W578">
        <v>96</v>
      </c>
      <c r="X578" t="s">
        <v>79</v>
      </c>
      <c r="Y578">
        <v>4</v>
      </c>
      <c r="Z578" t="s">
        <v>81</v>
      </c>
      <c r="AA578" t="s">
        <v>81</v>
      </c>
      <c r="AD578">
        <f t="shared" si="73"/>
        <v>100</v>
      </c>
      <c r="AG578" t="str">
        <f t="shared" si="74"/>
        <v>ug/l</v>
      </c>
      <c r="AH578">
        <f t="shared" si="74"/>
        <v>100</v>
      </c>
      <c r="AK578" t="str">
        <f t="shared" si="75"/>
        <v>ug/l</v>
      </c>
      <c r="AL578">
        <v>90</v>
      </c>
      <c r="AM578" t="str">
        <f t="shared" si="76"/>
        <v>Severe</v>
      </c>
      <c r="AN578" t="str">
        <f t="shared" si="77"/>
        <v>None</v>
      </c>
      <c r="AQ578" t="s">
        <v>77</v>
      </c>
      <c r="AS578" t="s">
        <v>687</v>
      </c>
      <c r="AT578" t="s">
        <v>68</v>
      </c>
      <c r="AU578" t="s">
        <v>69</v>
      </c>
    </row>
    <row r="579" spans="1:47">
      <c r="A579" t="s">
        <v>683</v>
      </c>
      <c r="B579">
        <v>1990</v>
      </c>
      <c r="C579" t="s">
        <v>71</v>
      </c>
      <c r="D579" s="3" t="s">
        <v>72</v>
      </c>
      <c r="E579">
        <v>3251238</v>
      </c>
      <c r="F579" t="s">
        <v>73</v>
      </c>
      <c r="G579" t="s">
        <v>188</v>
      </c>
      <c r="H579" t="s">
        <v>153</v>
      </c>
      <c r="I579" t="s">
        <v>154</v>
      </c>
      <c r="J579" t="s">
        <v>684</v>
      </c>
      <c r="K579" t="s">
        <v>75</v>
      </c>
      <c r="L579" t="s">
        <v>97</v>
      </c>
      <c r="M579">
        <v>22</v>
      </c>
      <c r="O579">
        <v>22.9</v>
      </c>
      <c r="P579" t="s">
        <v>77</v>
      </c>
      <c r="Q579">
        <v>1</v>
      </c>
      <c r="R579">
        <v>100</v>
      </c>
      <c r="S579" t="s">
        <v>122</v>
      </c>
      <c r="T579">
        <v>100</v>
      </c>
      <c r="U579" t="s">
        <v>122</v>
      </c>
      <c r="V579">
        <v>4</v>
      </c>
      <c r="W579">
        <v>96</v>
      </c>
      <c r="X579" t="s">
        <v>79</v>
      </c>
      <c r="Y579">
        <v>4</v>
      </c>
      <c r="Z579" t="s">
        <v>81</v>
      </c>
      <c r="AA579" t="s">
        <v>81</v>
      </c>
      <c r="AD579">
        <f t="shared" si="73"/>
        <v>100</v>
      </c>
      <c r="AG579" t="str">
        <f t="shared" si="74"/>
        <v>ug/l</v>
      </c>
      <c r="AH579">
        <f t="shared" si="74"/>
        <v>100</v>
      </c>
      <c r="AK579" t="str">
        <f t="shared" si="75"/>
        <v>ug/l</v>
      </c>
      <c r="AL579">
        <v>100</v>
      </c>
      <c r="AM579" t="str">
        <f t="shared" si="76"/>
        <v>Severe</v>
      </c>
      <c r="AN579" t="str">
        <f t="shared" si="77"/>
        <v>None</v>
      </c>
      <c r="AQ579" t="s">
        <v>77</v>
      </c>
      <c r="AS579" t="s">
        <v>687</v>
      </c>
      <c r="AT579" t="s">
        <v>68</v>
      </c>
      <c r="AU579" t="s">
        <v>69</v>
      </c>
    </row>
    <row r="580" spans="1:47">
      <c r="A580" t="s">
        <v>683</v>
      </c>
      <c r="B580">
        <v>1990</v>
      </c>
      <c r="C580" t="s">
        <v>71</v>
      </c>
      <c r="D580" s="3" t="s">
        <v>72</v>
      </c>
      <c r="E580">
        <v>3251238</v>
      </c>
      <c r="F580" t="s">
        <v>73</v>
      </c>
      <c r="G580" t="s">
        <v>188</v>
      </c>
      <c r="H580" t="s">
        <v>153</v>
      </c>
      <c r="I580" t="s">
        <v>154</v>
      </c>
      <c r="J580" t="s">
        <v>684</v>
      </c>
      <c r="K580" t="s">
        <v>75</v>
      </c>
      <c r="L580" t="s">
        <v>97</v>
      </c>
      <c r="M580">
        <v>22</v>
      </c>
      <c r="O580">
        <v>30.5</v>
      </c>
      <c r="P580" t="s">
        <v>77</v>
      </c>
      <c r="Q580">
        <v>1</v>
      </c>
      <c r="R580">
        <v>100</v>
      </c>
      <c r="S580" t="s">
        <v>122</v>
      </c>
      <c r="T580">
        <v>100</v>
      </c>
      <c r="U580" t="s">
        <v>122</v>
      </c>
      <c r="V580">
        <v>4</v>
      </c>
      <c r="W580">
        <v>96</v>
      </c>
      <c r="X580" t="s">
        <v>79</v>
      </c>
      <c r="Y580">
        <v>4</v>
      </c>
      <c r="Z580" t="s">
        <v>81</v>
      </c>
      <c r="AA580" t="s">
        <v>81</v>
      </c>
      <c r="AD580">
        <f t="shared" si="73"/>
        <v>100</v>
      </c>
      <c r="AG580" t="str">
        <f t="shared" si="74"/>
        <v>ug/l</v>
      </c>
      <c r="AH580">
        <f t="shared" si="74"/>
        <v>100</v>
      </c>
      <c r="AK580" t="str">
        <f t="shared" si="75"/>
        <v>ug/l</v>
      </c>
      <c r="AL580">
        <v>90</v>
      </c>
      <c r="AM580" t="str">
        <f t="shared" si="76"/>
        <v>Severe</v>
      </c>
      <c r="AN580" t="str">
        <f t="shared" si="77"/>
        <v>None</v>
      </c>
      <c r="AQ580" t="s">
        <v>77</v>
      </c>
      <c r="AS580" t="s">
        <v>687</v>
      </c>
      <c r="AT580" t="s">
        <v>68</v>
      </c>
      <c r="AU580" t="s">
        <v>69</v>
      </c>
    </row>
    <row r="581" spans="1:47" ht="47.25">
      <c r="A581" t="s">
        <v>688</v>
      </c>
      <c r="B581" t="s">
        <v>413</v>
      </c>
      <c r="C581" t="s">
        <v>71</v>
      </c>
      <c r="D581" s="3" t="s">
        <v>72</v>
      </c>
      <c r="E581">
        <v>3251238</v>
      </c>
      <c r="F581" t="s">
        <v>73</v>
      </c>
      <c r="G581" t="s">
        <v>188</v>
      </c>
      <c r="H581" t="s">
        <v>153</v>
      </c>
      <c r="I581" t="s">
        <v>154</v>
      </c>
      <c r="J581" t="s">
        <v>273</v>
      </c>
      <c r="K581" t="s">
        <v>120</v>
      </c>
      <c r="L581" t="s">
        <v>55</v>
      </c>
      <c r="M581">
        <v>12</v>
      </c>
      <c r="O581">
        <v>14.6</v>
      </c>
      <c r="P581" t="s">
        <v>77</v>
      </c>
      <c r="R581" t="s">
        <v>689</v>
      </c>
      <c r="S581" t="s">
        <v>122</v>
      </c>
      <c r="T581" t="s">
        <v>689</v>
      </c>
      <c r="U581" t="s">
        <v>122</v>
      </c>
      <c r="V581">
        <v>6</v>
      </c>
      <c r="W581">
        <v>6</v>
      </c>
      <c r="X581" t="s">
        <v>103</v>
      </c>
      <c r="Y581">
        <v>6</v>
      </c>
      <c r="Z581" t="s">
        <v>274</v>
      </c>
      <c r="AA581" t="s">
        <v>690</v>
      </c>
      <c r="AC581" t="s">
        <v>272</v>
      </c>
      <c r="AM581" t="s">
        <v>64</v>
      </c>
      <c r="AN581" t="s">
        <v>65</v>
      </c>
      <c r="AO581" t="str">
        <f t="shared" ref="AO581:AO589" si="78">AM581</f>
        <v>Sublethal</v>
      </c>
      <c r="AP581" t="s">
        <v>65</v>
      </c>
      <c r="AQ581" t="s">
        <v>77</v>
      </c>
      <c r="AR581" s="4" t="s">
        <v>691</v>
      </c>
      <c r="AT581" t="s">
        <v>68</v>
      </c>
      <c r="AU581" t="s">
        <v>68</v>
      </c>
    </row>
    <row r="582" spans="1:47">
      <c r="A582" t="s">
        <v>688</v>
      </c>
      <c r="B582" t="s">
        <v>413</v>
      </c>
      <c r="C582" t="s">
        <v>71</v>
      </c>
      <c r="D582" s="3" t="s">
        <v>72</v>
      </c>
      <c r="E582">
        <v>3251238</v>
      </c>
      <c r="F582" t="s">
        <v>73</v>
      </c>
      <c r="G582" t="s">
        <v>188</v>
      </c>
      <c r="H582" t="s">
        <v>153</v>
      </c>
      <c r="I582" t="s">
        <v>154</v>
      </c>
      <c r="J582" t="s">
        <v>273</v>
      </c>
      <c r="K582" t="s">
        <v>120</v>
      </c>
      <c r="L582" t="s">
        <v>55</v>
      </c>
      <c r="M582">
        <v>17</v>
      </c>
      <c r="O582">
        <v>14.6</v>
      </c>
      <c r="P582" t="s">
        <v>77</v>
      </c>
      <c r="R582" t="s">
        <v>689</v>
      </c>
      <c r="S582" t="s">
        <v>122</v>
      </c>
      <c r="T582" t="s">
        <v>689</v>
      </c>
      <c r="U582" t="s">
        <v>122</v>
      </c>
      <c r="V582">
        <v>6</v>
      </c>
      <c r="W582">
        <v>6</v>
      </c>
      <c r="X582" t="s">
        <v>103</v>
      </c>
      <c r="Y582">
        <v>6</v>
      </c>
      <c r="Z582" t="s">
        <v>274</v>
      </c>
      <c r="AA582" t="s">
        <v>690</v>
      </c>
      <c r="AC582" t="s">
        <v>272</v>
      </c>
      <c r="AM582" t="s">
        <v>64</v>
      </c>
      <c r="AN582" t="s">
        <v>65</v>
      </c>
      <c r="AO582" t="str">
        <f t="shared" si="78"/>
        <v>Sublethal</v>
      </c>
      <c r="AP582" t="s">
        <v>65</v>
      </c>
      <c r="AQ582" t="s">
        <v>77</v>
      </c>
      <c r="AT582" t="s">
        <v>68</v>
      </c>
      <c r="AU582" t="s">
        <v>68</v>
      </c>
    </row>
    <row r="583" spans="1:47">
      <c r="A583" t="s">
        <v>688</v>
      </c>
      <c r="B583" t="s">
        <v>413</v>
      </c>
      <c r="C583" t="s">
        <v>71</v>
      </c>
      <c r="D583" s="3" t="s">
        <v>72</v>
      </c>
      <c r="E583">
        <v>3251238</v>
      </c>
      <c r="F583" t="s">
        <v>73</v>
      </c>
      <c r="G583" t="s">
        <v>188</v>
      </c>
      <c r="H583" t="s">
        <v>153</v>
      </c>
      <c r="I583" t="s">
        <v>154</v>
      </c>
      <c r="J583" t="s">
        <v>273</v>
      </c>
      <c r="K583" t="s">
        <v>120</v>
      </c>
      <c r="L583" t="s">
        <v>55</v>
      </c>
      <c r="M583">
        <v>22</v>
      </c>
      <c r="O583">
        <v>14.6</v>
      </c>
      <c r="P583" t="s">
        <v>77</v>
      </c>
      <c r="R583" t="s">
        <v>689</v>
      </c>
      <c r="S583" t="s">
        <v>122</v>
      </c>
      <c r="T583" t="s">
        <v>689</v>
      </c>
      <c r="U583" t="s">
        <v>122</v>
      </c>
      <c r="V583">
        <v>6</v>
      </c>
      <c r="W583">
        <v>6</v>
      </c>
      <c r="X583" t="s">
        <v>103</v>
      </c>
      <c r="Y583">
        <v>6</v>
      </c>
      <c r="Z583" t="s">
        <v>274</v>
      </c>
      <c r="AA583" t="s">
        <v>690</v>
      </c>
      <c r="AC583" t="s">
        <v>272</v>
      </c>
      <c r="AM583" t="s">
        <v>64</v>
      </c>
      <c r="AN583" t="s">
        <v>65</v>
      </c>
      <c r="AO583" t="str">
        <f t="shared" si="78"/>
        <v>Sublethal</v>
      </c>
      <c r="AP583" t="s">
        <v>65</v>
      </c>
      <c r="AQ583" t="s">
        <v>77</v>
      </c>
      <c r="AT583" t="s">
        <v>68</v>
      </c>
      <c r="AU583" t="s">
        <v>68</v>
      </c>
    </row>
    <row r="584" spans="1:47">
      <c r="A584" t="s">
        <v>688</v>
      </c>
      <c r="B584" t="s">
        <v>413</v>
      </c>
      <c r="C584" t="s">
        <v>71</v>
      </c>
      <c r="D584" s="3" t="s">
        <v>72</v>
      </c>
      <c r="E584">
        <v>3251238</v>
      </c>
      <c r="F584" t="s">
        <v>73</v>
      </c>
      <c r="G584" t="s">
        <v>188</v>
      </c>
      <c r="H584" t="s">
        <v>153</v>
      </c>
      <c r="I584" t="s">
        <v>154</v>
      </c>
      <c r="J584" t="s">
        <v>273</v>
      </c>
      <c r="K584" t="s">
        <v>120</v>
      </c>
      <c r="L584" t="s">
        <v>55</v>
      </c>
      <c r="M584">
        <v>12</v>
      </c>
      <c r="O584">
        <v>21.9</v>
      </c>
      <c r="P584" t="s">
        <v>77</v>
      </c>
      <c r="R584" t="s">
        <v>689</v>
      </c>
      <c r="S584" t="s">
        <v>122</v>
      </c>
      <c r="T584" t="s">
        <v>689</v>
      </c>
      <c r="U584" t="s">
        <v>122</v>
      </c>
      <c r="V584">
        <v>6</v>
      </c>
      <c r="W584">
        <v>6</v>
      </c>
      <c r="X584" t="s">
        <v>103</v>
      </c>
      <c r="Y584">
        <v>6</v>
      </c>
      <c r="Z584" t="s">
        <v>274</v>
      </c>
      <c r="AA584" t="s">
        <v>690</v>
      </c>
      <c r="AC584" t="s">
        <v>272</v>
      </c>
      <c r="AM584" t="s">
        <v>64</v>
      </c>
      <c r="AN584" t="s">
        <v>65</v>
      </c>
      <c r="AO584" t="str">
        <f t="shared" si="78"/>
        <v>Sublethal</v>
      </c>
      <c r="AP584" t="s">
        <v>65</v>
      </c>
      <c r="AQ584" t="s">
        <v>77</v>
      </c>
      <c r="AT584" t="s">
        <v>68</v>
      </c>
      <c r="AU584" t="s">
        <v>68</v>
      </c>
    </row>
    <row r="585" spans="1:47">
      <c r="A585" t="s">
        <v>688</v>
      </c>
      <c r="B585" t="s">
        <v>413</v>
      </c>
      <c r="C585" t="s">
        <v>71</v>
      </c>
      <c r="D585" s="3" t="s">
        <v>72</v>
      </c>
      <c r="E585">
        <v>3251238</v>
      </c>
      <c r="F585" t="s">
        <v>73</v>
      </c>
      <c r="G585" t="s">
        <v>188</v>
      </c>
      <c r="H585" t="s">
        <v>153</v>
      </c>
      <c r="I585" t="s">
        <v>154</v>
      </c>
      <c r="J585" t="s">
        <v>273</v>
      </c>
      <c r="K585" t="s">
        <v>120</v>
      </c>
      <c r="L585" t="s">
        <v>55</v>
      </c>
      <c r="M585">
        <v>17</v>
      </c>
      <c r="O585">
        <v>21.9</v>
      </c>
      <c r="P585" t="s">
        <v>77</v>
      </c>
      <c r="R585" t="s">
        <v>689</v>
      </c>
      <c r="S585" t="s">
        <v>122</v>
      </c>
      <c r="T585" t="s">
        <v>689</v>
      </c>
      <c r="U585" t="s">
        <v>122</v>
      </c>
      <c r="V585">
        <v>6</v>
      </c>
      <c r="W585">
        <v>6</v>
      </c>
      <c r="X585" t="s">
        <v>103</v>
      </c>
      <c r="Y585">
        <v>6</v>
      </c>
      <c r="Z585" t="s">
        <v>274</v>
      </c>
      <c r="AA585" t="s">
        <v>690</v>
      </c>
      <c r="AC585" t="s">
        <v>272</v>
      </c>
      <c r="AM585" t="s">
        <v>64</v>
      </c>
      <c r="AN585" t="s">
        <v>65</v>
      </c>
      <c r="AO585" t="str">
        <f t="shared" si="78"/>
        <v>Sublethal</v>
      </c>
      <c r="AP585" t="s">
        <v>65</v>
      </c>
      <c r="AQ585" t="s">
        <v>77</v>
      </c>
      <c r="AT585" t="s">
        <v>68</v>
      </c>
      <c r="AU585" t="s">
        <v>68</v>
      </c>
    </row>
    <row r="586" spans="1:47">
      <c r="A586" t="s">
        <v>688</v>
      </c>
      <c r="B586" t="s">
        <v>413</v>
      </c>
      <c r="C586" t="s">
        <v>71</v>
      </c>
      <c r="D586" s="3" t="s">
        <v>72</v>
      </c>
      <c r="E586">
        <v>3251238</v>
      </c>
      <c r="F586" t="s">
        <v>73</v>
      </c>
      <c r="G586" t="s">
        <v>188</v>
      </c>
      <c r="H586" t="s">
        <v>153</v>
      </c>
      <c r="I586" t="s">
        <v>154</v>
      </c>
      <c r="J586" t="s">
        <v>273</v>
      </c>
      <c r="K586" t="s">
        <v>120</v>
      </c>
      <c r="L586" t="s">
        <v>55</v>
      </c>
      <c r="M586">
        <v>22</v>
      </c>
      <c r="O586">
        <v>21.9</v>
      </c>
      <c r="P586" t="s">
        <v>77</v>
      </c>
      <c r="R586" t="s">
        <v>689</v>
      </c>
      <c r="S586" t="s">
        <v>122</v>
      </c>
      <c r="T586" t="s">
        <v>689</v>
      </c>
      <c r="U586" t="s">
        <v>122</v>
      </c>
      <c r="V586">
        <v>6</v>
      </c>
      <c r="W586">
        <v>6</v>
      </c>
      <c r="X586" t="s">
        <v>103</v>
      </c>
      <c r="Y586">
        <v>6</v>
      </c>
      <c r="Z586" t="s">
        <v>274</v>
      </c>
      <c r="AA586" t="s">
        <v>690</v>
      </c>
      <c r="AC586" t="s">
        <v>272</v>
      </c>
      <c r="AM586" t="s">
        <v>64</v>
      </c>
      <c r="AN586" t="s">
        <v>65</v>
      </c>
      <c r="AO586" t="str">
        <f t="shared" si="78"/>
        <v>Sublethal</v>
      </c>
      <c r="AP586" t="s">
        <v>65</v>
      </c>
      <c r="AQ586" t="s">
        <v>77</v>
      </c>
      <c r="AT586" t="s">
        <v>68</v>
      </c>
      <c r="AU586" t="s">
        <v>68</v>
      </c>
    </row>
    <row r="587" spans="1:47">
      <c r="A587" t="s">
        <v>688</v>
      </c>
      <c r="B587" t="s">
        <v>413</v>
      </c>
      <c r="C587" t="s">
        <v>71</v>
      </c>
      <c r="D587" s="3" t="s">
        <v>72</v>
      </c>
      <c r="E587">
        <v>3251238</v>
      </c>
      <c r="F587" t="s">
        <v>73</v>
      </c>
      <c r="G587" t="s">
        <v>188</v>
      </c>
      <c r="H587" t="s">
        <v>153</v>
      </c>
      <c r="I587" t="s">
        <v>154</v>
      </c>
      <c r="J587" t="s">
        <v>273</v>
      </c>
      <c r="K587" t="s">
        <v>120</v>
      </c>
      <c r="L587" t="s">
        <v>55</v>
      </c>
      <c r="M587">
        <v>12</v>
      </c>
      <c r="O587">
        <v>29.2</v>
      </c>
      <c r="P587" t="s">
        <v>77</v>
      </c>
      <c r="R587" t="s">
        <v>689</v>
      </c>
      <c r="S587" t="s">
        <v>122</v>
      </c>
      <c r="T587" t="s">
        <v>689</v>
      </c>
      <c r="U587" t="s">
        <v>122</v>
      </c>
      <c r="V587">
        <v>6</v>
      </c>
      <c r="W587">
        <v>6</v>
      </c>
      <c r="X587" t="s">
        <v>103</v>
      </c>
      <c r="Y587">
        <v>6</v>
      </c>
      <c r="Z587" t="s">
        <v>274</v>
      </c>
      <c r="AA587" t="s">
        <v>690</v>
      </c>
      <c r="AC587" t="s">
        <v>272</v>
      </c>
      <c r="AM587" t="s">
        <v>64</v>
      </c>
      <c r="AN587" t="s">
        <v>65</v>
      </c>
      <c r="AO587" t="str">
        <f t="shared" si="78"/>
        <v>Sublethal</v>
      </c>
      <c r="AP587" t="s">
        <v>65</v>
      </c>
      <c r="AQ587" t="s">
        <v>77</v>
      </c>
      <c r="AT587" t="s">
        <v>68</v>
      </c>
      <c r="AU587" t="s">
        <v>68</v>
      </c>
    </row>
    <row r="588" spans="1:47">
      <c r="A588" t="s">
        <v>688</v>
      </c>
      <c r="B588" t="s">
        <v>413</v>
      </c>
      <c r="C588" t="s">
        <v>71</v>
      </c>
      <c r="D588" s="3" t="s">
        <v>72</v>
      </c>
      <c r="E588">
        <v>3251238</v>
      </c>
      <c r="F588" t="s">
        <v>73</v>
      </c>
      <c r="G588" t="s">
        <v>188</v>
      </c>
      <c r="H588" t="s">
        <v>153</v>
      </c>
      <c r="I588" t="s">
        <v>154</v>
      </c>
      <c r="J588" t="s">
        <v>273</v>
      </c>
      <c r="K588" t="s">
        <v>120</v>
      </c>
      <c r="L588" t="s">
        <v>55</v>
      </c>
      <c r="M588">
        <v>17</v>
      </c>
      <c r="O588">
        <v>29.2</v>
      </c>
      <c r="P588" t="s">
        <v>77</v>
      </c>
      <c r="R588" t="s">
        <v>689</v>
      </c>
      <c r="S588" t="s">
        <v>122</v>
      </c>
      <c r="T588" t="s">
        <v>689</v>
      </c>
      <c r="U588" t="s">
        <v>122</v>
      </c>
      <c r="V588">
        <v>6</v>
      </c>
      <c r="W588">
        <v>6</v>
      </c>
      <c r="X588" t="s">
        <v>103</v>
      </c>
      <c r="Y588">
        <v>6</v>
      </c>
      <c r="Z588" t="s">
        <v>274</v>
      </c>
      <c r="AA588" t="s">
        <v>690</v>
      </c>
      <c r="AC588" t="s">
        <v>272</v>
      </c>
      <c r="AM588" t="s">
        <v>64</v>
      </c>
      <c r="AN588" t="s">
        <v>65</v>
      </c>
      <c r="AO588" t="str">
        <f t="shared" si="78"/>
        <v>Sublethal</v>
      </c>
      <c r="AP588" t="s">
        <v>65</v>
      </c>
      <c r="AQ588" t="s">
        <v>77</v>
      </c>
      <c r="AT588" t="s">
        <v>68</v>
      </c>
      <c r="AU588" t="s">
        <v>68</v>
      </c>
    </row>
    <row r="589" spans="1:47">
      <c r="A589" t="s">
        <v>688</v>
      </c>
      <c r="B589" t="s">
        <v>413</v>
      </c>
      <c r="C589" t="s">
        <v>71</v>
      </c>
      <c r="D589" s="3" t="s">
        <v>72</v>
      </c>
      <c r="E589">
        <v>3251238</v>
      </c>
      <c r="F589" t="s">
        <v>73</v>
      </c>
      <c r="G589" t="s">
        <v>188</v>
      </c>
      <c r="H589" t="s">
        <v>153</v>
      </c>
      <c r="I589" t="s">
        <v>154</v>
      </c>
      <c r="J589" t="s">
        <v>273</v>
      </c>
      <c r="K589" t="s">
        <v>120</v>
      </c>
      <c r="L589" t="s">
        <v>55</v>
      </c>
      <c r="M589">
        <v>22</v>
      </c>
      <c r="O589">
        <v>29.2</v>
      </c>
      <c r="P589" t="s">
        <v>77</v>
      </c>
      <c r="R589" t="s">
        <v>689</v>
      </c>
      <c r="S589" t="s">
        <v>122</v>
      </c>
      <c r="T589" t="s">
        <v>689</v>
      </c>
      <c r="U589" t="s">
        <v>122</v>
      </c>
      <c r="V589">
        <v>6</v>
      </c>
      <c r="W589">
        <v>6</v>
      </c>
      <c r="X589" t="s">
        <v>103</v>
      </c>
      <c r="Y589">
        <v>6</v>
      </c>
      <c r="Z589" t="s">
        <v>274</v>
      </c>
      <c r="AA589" t="s">
        <v>690</v>
      </c>
      <c r="AC589" t="s">
        <v>272</v>
      </c>
      <c r="AM589" t="s">
        <v>64</v>
      </c>
      <c r="AN589" t="s">
        <v>65</v>
      </c>
      <c r="AO589" t="str">
        <f t="shared" si="78"/>
        <v>Sublethal</v>
      </c>
      <c r="AP589" t="s">
        <v>65</v>
      </c>
      <c r="AQ589" t="s">
        <v>77</v>
      </c>
      <c r="AT589" t="s">
        <v>68</v>
      </c>
      <c r="AU589" t="s">
        <v>68</v>
      </c>
    </row>
    <row r="590" spans="1:47">
      <c r="A590" t="s">
        <v>688</v>
      </c>
      <c r="B590" t="s">
        <v>413</v>
      </c>
      <c r="C590" t="s">
        <v>71</v>
      </c>
      <c r="D590" s="3" t="s">
        <v>72</v>
      </c>
      <c r="E590">
        <v>3251238</v>
      </c>
      <c r="F590" t="s">
        <v>73</v>
      </c>
      <c r="G590" t="s">
        <v>188</v>
      </c>
      <c r="H590" t="s">
        <v>153</v>
      </c>
      <c r="I590" t="s">
        <v>154</v>
      </c>
      <c r="J590" t="s">
        <v>273</v>
      </c>
      <c r="K590" t="s">
        <v>120</v>
      </c>
      <c r="L590" t="s">
        <v>55</v>
      </c>
      <c r="M590">
        <v>12</v>
      </c>
      <c r="O590">
        <v>14.6</v>
      </c>
      <c r="P590" t="s">
        <v>77</v>
      </c>
      <c r="R590" t="s">
        <v>689</v>
      </c>
      <c r="S590" t="s">
        <v>122</v>
      </c>
      <c r="T590" t="s">
        <v>689</v>
      </c>
      <c r="U590" t="s">
        <v>122</v>
      </c>
      <c r="V590">
        <v>1</v>
      </c>
      <c r="W590">
        <v>24</v>
      </c>
      <c r="X590" t="s">
        <v>79</v>
      </c>
      <c r="Y590">
        <v>1</v>
      </c>
      <c r="Z590" t="s">
        <v>274</v>
      </c>
      <c r="AA590" t="s">
        <v>275</v>
      </c>
      <c r="AC590" t="s">
        <v>692</v>
      </c>
      <c r="AM590" t="s">
        <v>64</v>
      </c>
      <c r="AN590" t="s">
        <v>65</v>
      </c>
      <c r="AQ590" t="s">
        <v>77</v>
      </c>
      <c r="AT590" t="s">
        <v>68</v>
      </c>
      <c r="AU590" t="s">
        <v>68</v>
      </c>
    </row>
    <row r="591" spans="1:47">
      <c r="A591" t="s">
        <v>688</v>
      </c>
      <c r="B591" t="s">
        <v>413</v>
      </c>
      <c r="C591" t="s">
        <v>71</v>
      </c>
      <c r="D591" s="3" t="s">
        <v>72</v>
      </c>
      <c r="E591">
        <v>3251238</v>
      </c>
      <c r="F591" t="s">
        <v>73</v>
      </c>
      <c r="G591" t="s">
        <v>188</v>
      </c>
      <c r="H591" t="s">
        <v>153</v>
      </c>
      <c r="I591" t="s">
        <v>154</v>
      </c>
      <c r="J591" t="s">
        <v>273</v>
      </c>
      <c r="K591" t="s">
        <v>120</v>
      </c>
      <c r="L591" t="s">
        <v>55</v>
      </c>
      <c r="M591">
        <v>12</v>
      </c>
      <c r="O591">
        <v>14.6</v>
      </c>
      <c r="P591" t="s">
        <v>77</v>
      </c>
      <c r="R591" t="s">
        <v>689</v>
      </c>
      <c r="S591" t="s">
        <v>122</v>
      </c>
      <c r="T591" t="s">
        <v>689</v>
      </c>
      <c r="U591" t="s">
        <v>122</v>
      </c>
      <c r="V591">
        <v>2</v>
      </c>
      <c r="W591">
        <v>48</v>
      </c>
      <c r="X591" t="s">
        <v>79</v>
      </c>
      <c r="Y591">
        <v>2</v>
      </c>
      <c r="Z591" t="s">
        <v>274</v>
      </c>
      <c r="AA591" t="s">
        <v>693</v>
      </c>
      <c r="AM591" t="s">
        <v>64</v>
      </c>
      <c r="AN591" t="s">
        <v>65</v>
      </c>
      <c r="AQ591" t="s">
        <v>77</v>
      </c>
      <c r="AT591" t="s">
        <v>68</v>
      </c>
      <c r="AU591" t="s">
        <v>68</v>
      </c>
    </row>
    <row r="592" spans="1:47">
      <c r="A592" t="s">
        <v>688</v>
      </c>
      <c r="B592" t="s">
        <v>413</v>
      </c>
      <c r="C592" t="s">
        <v>71</v>
      </c>
      <c r="D592" s="3" t="s">
        <v>72</v>
      </c>
      <c r="E592">
        <v>3251238</v>
      </c>
      <c r="F592" t="s">
        <v>73</v>
      </c>
      <c r="G592" t="s">
        <v>188</v>
      </c>
      <c r="H592" t="s">
        <v>153</v>
      </c>
      <c r="I592" t="s">
        <v>154</v>
      </c>
      <c r="J592" t="s">
        <v>273</v>
      </c>
      <c r="K592" t="s">
        <v>120</v>
      </c>
      <c r="L592" t="s">
        <v>55</v>
      </c>
      <c r="M592">
        <v>17</v>
      </c>
      <c r="O592">
        <v>14.6</v>
      </c>
      <c r="P592" t="s">
        <v>77</v>
      </c>
      <c r="R592" t="s">
        <v>689</v>
      </c>
      <c r="S592" t="s">
        <v>122</v>
      </c>
      <c r="T592" t="s">
        <v>689</v>
      </c>
      <c r="U592" t="s">
        <v>122</v>
      </c>
      <c r="V592">
        <v>1</v>
      </c>
      <c r="W592">
        <v>24</v>
      </c>
      <c r="X592" t="s">
        <v>79</v>
      </c>
      <c r="Y592">
        <v>1</v>
      </c>
      <c r="Z592" t="s">
        <v>274</v>
      </c>
      <c r="AA592" t="s">
        <v>275</v>
      </c>
      <c r="AC592" t="s">
        <v>692</v>
      </c>
      <c r="AM592" t="s">
        <v>64</v>
      </c>
      <c r="AN592" t="s">
        <v>65</v>
      </c>
      <c r="AQ592" t="s">
        <v>77</v>
      </c>
      <c r="AT592" t="s">
        <v>68</v>
      </c>
      <c r="AU592" t="s">
        <v>68</v>
      </c>
    </row>
    <row r="593" spans="1:47">
      <c r="A593" t="s">
        <v>688</v>
      </c>
      <c r="B593" t="s">
        <v>413</v>
      </c>
      <c r="C593" t="s">
        <v>71</v>
      </c>
      <c r="D593" s="3" t="s">
        <v>72</v>
      </c>
      <c r="E593">
        <v>3251238</v>
      </c>
      <c r="F593" t="s">
        <v>73</v>
      </c>
      <c r="G593" t="s">
        <v>188</v>
      </c>
      <c r="H593" t="s">
        <v>153</v>
      </c>
      <c r="I593" t="s">
        <v>154</v>
      </c>
      <c r="J593" t="s">
        <v>273</v>
      </c>
      <c r="K593" t="s">
        <v>120</v>
      </c>
      <c r="L593" t="s">
        <v>55</v>
      </c>
      <c r="M593">
        <v>17</v>
      </c>
      <c r="O593">
        <v>14.6</v>
      </c>
      <c r="P593" t="s">
        <v>77</v>
      </c>
      <c r="R593" t="s">
        <v>689</v>
      </c>
      <c r="S593" t="s">
        <v>122</v>
      </c>
      <c r="T593" t="s">
        <v>689</v>
      </c>
      <c r="U593" t="s">
        <v>122</v>
      </c>
      <c r="V593">
        <v>2</v>
      </c>
      <c r="W593">
        <v>48</v>
      </c>
      <c r="X593" t="s">
        <v>79</v>
      </c>
      <c r="Y593">
        <v>2</v>
      </c>
      <c r="Z593" t="s">
        <v>274</v>
      </c>
      <c r="AA593" t="s">
        <v>693</v>
      </c>
      <c r="AM593" t="s">
        <v>64</v>
      </c>
      <c r="AN593" t="s">
        <v>65</v>
      </c>
      <c r="AQ593" t="s">
        <v>77</v>
      </c>
      <c r="AT593" t="s">
        <v>68</v>
      </c>
      <c r="AU593" t="s">
        <v>68</v>
      </c>
    </row>
    <row r="594" spans="1:47">
      <c r="A594" t="s">
        <v>688</v>
      </c>
      <c r="B594" t="s">
        <v>413</v>
      </c>
      <c r="C594" t="s">
        <v>71</v>
      </c>
      <c r="D594" s="3" t="s">
        <v>72</v>
      </c>
      <c r="E594">
        <v>3251238</v>
      </c>
      <c r="F594" t="s">
        <v>73</v>
      </c>
      <c r="G594" t="s">
        <v>188</v>
      </c>
      <c r="H594" t="s">
        <v>153</v>
      </c>
      <c r="I594" t="s">
        <v>154</v>
      </c>
      <c r="J594" t="s">
        <v>273</v>
      </c>
      <c r="K594" t="s">
        <v>120</v>
      </c>
      <c r="L594" t="s">
        <v>55</v>
      </c>
      <c r="M594">
        <v>22</v>
      </c>
      <c r="O594">
        <v>14.6</v>
      </c>
      <c r="P594" t="s">
        <v>77</v>
      </c>
      <c r="R594" t="s">
        <v>689</v>
      </c>
      <c r="S594" t="s">
        <v>122</v>
      </c>
      <c r="T594" t="s">
        <v>689</v>
      </c>
      <c r="U594" t="s">
        <v>122</v>
      </c>
      <c r="V594">
        <v>1</v>
      </c>
      <c r="W594">
        <v>24</v>
      </c>
      <c r="X594" t="s">
        <v>79</v>
      </c>
      <c r="Y594">
        <v>1</v>
      </c>
      <c r="Z594" t="s">
        <v>274</v>
      </c>
      <c r="AA594" t="s">
        <v>275</v>
      </c>
      <c r="AC594" t="s">
        <v>692</v>
      </c>
      <c r="AM594" t="s">
        <v>64</v>
      </c>
      <c r="AN594" t="s">
        <v>65</v>
      </c>
      <c r="AQ594" t="s">
        <v>77</v>
      </c>
      <c r="AT594" t="s">
        <v>68</v>
      </c>
      <c r="AU594" t="s">
        <v>68</v>
      </c>
    </row>
    <row r="595" spans="1:47">
      <c r="A595" t="s">
        <v>688</v>
      </c>
      <c r="B595" t="s">
        <v>413</v>
      </c>
      <c r="C595" t="s">
        <v>71</v>
      </c>
      <c r="D595" s="3" t="s">
        <v>72</v>
      </c>
      <c r="E595">
        <v>3251238</v>
      </c>
      <c r="F595" t="s">
        <v>73</v>
      </c>
      <c r="G595" t="s">
        <v>188</v>
      </c>
      <c r="H595" t="s">
        <v>153</v>
      </c>
      <c r="I595" t="s">
        <v>154</v>
      </c>
      <c r="J595" t="s">
        <v>273</v>
      </c>
      <c r="K595" t="s">
        <v>120</v>
      </c>
      <c r="L595" t="s">
        <v>55</v>
      </c>
      <c r="M595">
        <v>22</v>
      </c>
      <c r="O595">
        <v>14.6</v>
      </c>
      <c r="P595" t="s">
        <v>77</v>
      </c>
      <c r="R595" t="s">
        <v>689</v>
      </c>
      <c r="S595" t="s">
        <v>122</v>
      </c>
      <c r="T595" t="s">
        <v>689</v>
      </c>
      <c r="U595" t="s">
        <v>122</v>
      </c>
      <c r="V595">
        <v>2</v>
      </c>
      <c r="W595">
        <v>48</v>
      </c>
      <c r="X595" t="s">
        <v>79</v>
      </c>
      <c r="Y595">
        <v>2</v>
      </c>
      <c r="Z595" t="s">
        <v>274</v>
      </c>
      <c r="AA595" t="s">
        <v>693</v>
      </c>
      <c r="AM595" t="s">
        <v>64</v>
      </c>
      <c r="AN595" t="s">
        <v>65</v>
      </c>
      <c r="AQ595" t="s">
        <v>77</v>
      </c>
      <c r="AT595" t="s">
        <v>68</v>
      </c>
      <c r="AU595" t="s">
        <v>68</v>
      </c>
    </row>
    <row r="596" spans="1:47">
      <c r="A596" t="s">
        <v>688</v>
      </c>
      <c r="B596" t="s">
        <v>413</v>
      </c>
      <c r="C596" t="s">
        <v>71</v>
      </c>
      <c r="D596" s="3" t="s">
        <v>72</v>
      </c>
      <c r="E596">
        <v>3251238</v>
      </c>
      <c r="F596" t="s">
        <v>73</v>
      </c>
      <c r="G596" t="s">
        <v>188</v>
      </c>
      <c r="H596" t="s">
        <v>153</v>
      </c>
      <c r="I596" t="s">
        <v>154</v>
      </c>
      <c r="J596" t="s">
        <v>273</v>
      </c>
      <c r="K596" t="s">
        <v>120</v>
      </c>
      <c r="L596" t="s">
        <v>55</v>
      </c>
      <c r="M596">
        <v>12</v>
      </c>
      <c r="O596">
        <v>21.9</v>
      </c>
      <c r="P596" t="s">
        <v>77</v>
      </c>
      <c r="R596" t="s">
        <v>689</v>
      </c>
      <c r="S596" t="s">
        <v>122</v>
      </c>
      <c r="T596" t="s">
        <v>689</v>
      </c>
      <c r="U596" t="s">
        <v>122</v>
      </c>
      <c r="V596">
        <v>1</v>
      </c>
      <c r="W596">
        <v>24</v>
      </c>
      <c r="X596" t="s">
        <v>79</v>
      </c>
      <c r="Y596">
        <v>1</v>
      </c>
      <c r="Z596" t="s">
        <v>274</v>
      </c>
      <c r="AA596" t="s">
        <v>275</v>
      </c>
      <c r="AC596" t="s">
        <v>692</v>
      </c>
      <c r="AM596" t="s">
        <v>64</v>
      </c>
      <c r="AN596" t="s">
        <v>65</v>
      </c>
      <c r="AQ596" t="s">
        <v>77</v>
      </c>
      <c r="AT596" t="s">
        <v>68</v>
      </c>
      <c r="AU596" t="s">
        <v>68</v>
      </c>
    </row>
    <row r="597" spans="1:47">
      <c r="A597" t="s">
        <v>688</v>
      </c>
      <c r="B597" t="s">
        <v>413</v>
      </c>
      <c r="C597" t="s">
        <v>71</v>
      </c>
      <c r="D597" s="3" t="s">
        <v>72</v>
      </c>
      <c r="E597">
        <v>3251238</v>
      </c>
      <c r="F597" t="s">
        <v>73</v>
      </c>
      <c r="G597" t="s">
        <v>188</v>
      </c>
      <c r="H597" t="s">
        <v>153</v>
      </c>
      <c r="I597" t="s">
        <v>154</v>
      </c>
      <c r="J597" t="s">
        <v>273</v>
      </c>
      <c r="K597" t="s">
        <v>120</v>
      </c>
      <c r="L597" t="s">
        <v>55</v>
      </c>
      <c r="M597">
        <v>12</v>
      </c>
      <c r="O597">
        <v>21.9</v>
      </c>
      <c r="P597" t="s">
        <v>77</v>
      </c>
      <c r="R597" t="s">
        <v>689</v>
      </c>
      <c r="S597" t="s">
        <v>122</v>
      </c>
      <c r="T597" t="s">
        <v>689</v>
      </c>
      <c r="U597" t="s">
        <v>122</v>
      </c>
      <c r="V597">
        <v>2</v>
      </c>
      <c r="W597">
        <v>48</v>
      </c>
      <c r="X597" t="s">
        <v>79</v>
      </c>
      <c r="Y597">
        <v>2</v>
      </c>
      <c r="Z597" t="s">
        <v>274</v>
      </c>
      <c r="AA597" t="s">
        <v>693</v>
      </c>
      <c r="AM597" t="s">
        <v>64</v>
      </c>
      <c r="AN597" t="s">
        <v>65</v>
      </c>
      <c r="AQ597" t="s">
        <v>77</v>
      </c>
      <c r="AT597" t="s">
        <v>68</v>
      </c>
      <c r="AU597" t="s">
        <v>68</v>
      </c>
    </row>
    <row r="598" spans="1:47">
      <c r="A598" t="s">
        <v>688</v>
      </c>
      <c r="B598" t="s">
        <v>413</v>
      </c>
      <c r="C598" t="s">
        <v>71</v>
      </c>
      <c r="D598" s="3" t="s">
        <v>72</v>
      </c>
      <c r="E598">
        <v>3251238</v>
      </c>
      <c r="F598" t="s">
        <v>73</v>
      </c>
      <c r="G598" t="s">
        <v>188</v>
      </c>
      <c r="H598" t="s">
        <v>153</v>
      </c>
      <c r="I598" t="s">
        <v>154</v>
      </c>
      <c r="J598" t="s">
        <v>273</v>
      </c>
      <c r="K598" t="s">
        <v>120</v>
      </c>
      <c r="L598" t="s">
        <v>55</v>
      </c>
      <c r="M598">
        <v>17</v>
      </c>
      <c r="O598">
        <v>21.9</v>
      </c>
      <c r="P598" t="s">
        <v>77</v>
      </c>
      <c r="R598" t="s">
        <v>689</v>
      </c>
      <c r="S598" t="s">
        <v>122</v>
      </c>
      <c r="T598" t="s">
        <v>689</v>
      </c>
      <c r="U598" t="s">
        <v>122</v>
      </c>
      <c r="V598">
        <v>1</v>
      </c>
      <c r="W598">
        <v>24</v>
      </c>
      <c r="X598" t="s">
        <v>79</v>
      </c>
      <c r="Y598">
        <v>1</v>
      </c>
      <c r="Z598" t="s">
        <v>274</v>
      </c>
      <c r="AA598" t="s">
        <v>275</v>
      </c>
      <c r="AC598" t="s">
        <v>692</v>
      </c>
      <c r="AM598" t="s">
        <v>64</v>
      </c>
      <c r="AN598" t="s">
        <v>65</v>
      </c>
      <c r="AQ598" t="s">
        <v>77</v>
      </c>
      <c r="AT598" t="s">
        <v>68</v>
      </c>
      <c r="AU598" t="s">
        <v>68</v>
      </c>
    </row>
    <row r="599" spans="1:47">
      <c r="A599" t="s">
        <v>688</v>
      </c>
      <c r="B599" t="s">
        <v>413</v>
      </c>
      <c r="C599" t="s">
        <v>71</v>
      </c>
      <c r="D599" s="3" t="s">
        <v>72</v>
      </c>
      <c r="E599">
        <v>3251238</v>
      </c>
      <c r="F599" t="s">
        <v>73</v>
      </c>
      <c r="G599" t="s">
        <v>188</v>
      </c>
      <c r="H599" t="s">
        <v>153</v>
      </c>
      <c r="I599" t="s">
        <v>154</v>
      </c>
      <c r="J599" t="s">
        <v>273</v>
      </c>
      <c r="K599" t="s">
        <v>120</v>
      </c>
      <c r="L599" t="s">
        <v>55</v>
      </c>
      <c r="M599">
        <v>17</v>
      </c>
      <c r="O599">
        <v>21.9</v>
      </c>
      <c r="P599" t="s">
        <v>77</v>
      </c>
      <c r="R599" t="s">
        <v>689</v>
      </c>
      <c r="S599" t="s">
        <v>122</v>
      </c>
      <c r="T599" t="s">
        <v>689</v>
      </c>
      <c r="U599" t="s">
        <v>122</v>
      </c>
      <c r="V599">
        <v>2</v>
      </c>
      <c r="W599">
        <v>48</v>
      </c>
      <c r="X599" t="s">
        <v>79</v>
      </c>
      <c r="Y599">
        <v>2</v>
      </c>
      <c r="Z599" t="s">
        <v>274</v>
      </c>
      <c r="AA599" t="s">
        <v>693</v>
      </c>
      <c r="AM599" t="s">
        <v>64</v>
      </c>
      <c r="AN599" t="s">
        <v>65</v>
      </c>
      <c r="AQ599" t="s">
        <v>77</v>
      </c>
      <c r="AT599" t="s">
        <v>68</v>
      </c>
      <c r="AU599" t="s">
        <v>68</v>
      </c>
    </row>
    <row r="600" spans="1:47">
      <c r="A600" t="s">
        <v>688</v>
      </c>
      <c r="B600" t="s">
        <v>413</v>
      </c>
      <c r="C600" t="s">
        <v>71</v>
      </c>
      <c r="D600" s="3" t="s">
        <v>72</v>
      </c>
      <c r="E600">
        <v>3251238</v>
      </c>
      <c r="F600" t="s">
        <v>73</v>
      </c>
      <c r="G600" t="s">
        <v>188</v>
      </c>
      <c r="H600" t="s">
        <v>153</v>
      </c>
      <c r="I600" t="s">
        <v>154</v>
      </c>
      <c r="J600" t="s">
        <v>273</v>
      </c>
      <c r="K600" t="s">
        <v>120</v>
      </c>
      <c r="L600" t="s">
        <v>55</v>
      </c>
      <c r="M600">
        <v>22</v>
      </c>
      <c r="O600">
        <v>21.9</v>
      </c>
      <c r="P600" t="s">
        <v>77</v>
      </c>
      <c r="R600" t="s">
        <v>689</v>
      </c>
      <c r="S600" t="s">
        <v>122</v>
      </c>
      <c r="T600" t="s">
        <v>689</v>
      </c>
      <c r="U600" t="s">
        <v>122</v>
      </c>
      <c r="V600">
        <v>1</v>
      </c>
      <c r="W600">
        <v>24</v>
      </c>
      <c r="X600" t="s">
        <v>79</v>
      </c>
      <c r="Y600">
        <v>1</v>
      </c>
      <c r="Z600" t="s">
        <v>274</v>
      </c>
      <c r="AA600" t="s">
        <v>275</v>
      </c>
      <c r="AC600" t="s">
        <v>692</v>
      </c>
      <c r="AM600" t="s">
        <v>64</v>
      </c>
      <c r="AN600" t="s">
        <v>65</v>
      </c>
      <c r="AQ600" t="s">
        <v>77</v>
      </c>
      <c r="AT600" t="s">
        <v>68</v>
      </c>
      <c r="AU600" t="s">
        <v>68</v>
      </c>
    </row>
    <row r="601" spans="1:47">
      <c r="A601" t="s">
        <v>688</v>
      </c>
      <c r="B601" t="s">
        <v>413</v>
      </c>
      <c r="C601" t="s">
        <v>71</v>
      </c>
      <c r="D601" s="3" t="s">
        <v>72</v>
      </c>
      <c r="E601">
        <v>3251238</v>
      </c>
      <c r="F601" t="s">
        <v>73</v>
      </c>
      <c r="G601" t="s">
        <v>188</v>
      </c>
      <c r="H601" t="s">
        <v>153</v>
      </c>
      <c r="I601" t="s">
        <v>154</v>
      </c>
      <c r="J601" t="s">
        <v>273</v>
      </c>
      <c r="K601" t="s">
        <v>120</v>
      </c>
      <c r="L601" t="s">
        <v>55</v>
      </c>
      <c r="M601">
        <v>22</v>
      </c>
      <c r="O601">
        <v>21.9</v>
      </c>
      <c r="P601" t="s">
        <v>77</v>
      </c>
      <c r="R601" t="s">
        <v>689</v>
      </c>
      <c r="S601" t="s">
        <v>122</v>
      </c>
      <c r="T601" t="s">
        <v>689</v>
      </c>
      <c r="U601" t="s">
        <v>122</v>
      </c>
      <c r="V601">
        <v>2</v>
      </c>
      <c r="W601">
        <v>48</v>
      </c>
      <c r="X601" t="s">
        <v>79</v>
      </c>
      <c r="Y601">
        <v>2</v>
      </c>
      <c r="Z601" t="s">
        <v>274</v>
      </c>
      <c r="AA601" t="s">
        <v>693</v>
      </c>
      <c r="AM601" t="s">
        <v>64</v>
      </c>
      <c r="AN601" t="s">
        <v>65</v>
      </c>
      <c r="AQ601" t="s">
        <v>77</v>
      </c>
      <c r="AT601" t="s">
        <v>68</v>
      </c>
      <c r="AU601" t="s">
        <v>68</v>
      </c>
    </row>
    <row r="602" spans="1:47">
      <c r="A602" t="s">
        <v>688</v>
      </c>
      <c r="B602" t="s">
        <v>413</v>
      </c>
      <c r="C602" t="s">
        <v>71</v>
      </c>
      <c r="D602" s="3" t="s">
        <v>72</v>
      </c>
      <c r="E602">
        <v>3251238</v>
      </c>
      <c r="F602" t="s">
        <v>73</v>
      </c>
      <c r="G602" t="s">
        <v>188</v>
      </c>
      <c r="H602" t="s">
        <v>153</v>
      </c>
      <c r="I602" t="s">
        <v>154</v>
      </c>
      <c r="J602" t="s">
        <v>273</v>
      </c>
      <c r="K602" t="s">
        <v>120</v>
      </c>
      <c r="L602" t="s">
        <v>55</v>
      </c>
      <c r="M602">
        <v>12</v>
      </c>
      <c r="O602">
        <v>29.2</v>
      </c>
      <c r="P602" t="s">
        <v>77</v>
      </c>
      <c r="R602" t="s">
        <v>689</v>
      </c>
      <c r="S602" t="s">
        <v>122</v>
      </c>
      <c r="T602" t="s">
        <v>689</v>
      </c>
      <c r="U602" t="s">
        <v>122</v>
      </c>
      <c r="V602">
        <v>1</v>
      </c>
      <c r="W602">
        <v>24</v>
      </c>
      <c r="X602" t="s">
        <v>79</v>
      </c>
      <c r="Y602">
        <v>1</v>
      </c>
      <c r="Z602" t="s">
        <v>274</v>
      </c>
      <c r="AA602" t="s">
        <v>275</v>
      </c>
      <c r="AC602" t="s">
        <v>692</v>
      </c>
      <c r="AM602" t="s">
        <v>64</v>
      </c>
      <c r="AN602" t="s">
        <v>65</v>
      </c>
      <c r="AQ602" t="s">
        <v>77</v>
      </c>
      <c r="AT602" t="s">
        <v>68</v>
      </c>
      <c r="AU602" t="s">
        <v>68</v>
      </c>
    </row>
    <row r="603" spans="1:47">
      <c r="A603" t="s">
        <v>688</v>
      </c>
      <c r="B603" t="s">
        <v>413</v>
      </c>
      <c r="C603" t="s">
        <v>71</v>
      </c>
      <c r="D603" s="3" t="s">
        <v>72</v>
      </c>
      <c r="E603">
        <v>3251238</v>
      </c>
      <c r="F603" t="s">
        <v>73</v>
      </c>
      <c r="G603" t="s">
        <v>188</v>
      </c>
      <c r="H603" t="s">
        <v>153</v>
      </c>
      <c r="I603" t="s">
        <v>154</v>
      </c>
      <c r="J603" t="s">
        <v>273</v>
      </c>
      <c r="K603" t="s">
        <v>120</v>
      </c>
      <c r="L603" t="s">
        <v>55</v>
      </c>
      <c r="M603">
        <v>12</v>
      </c>
      <c r="O603">
        <v>29.2</v>
      </c>
      <c r="P603" t="s">
        <v>77</v>
      </c>
      <c r="R603" t="s">
        <v>689</v>
      </c>
      <c r="S603" t="s">
        <v>122</v>
      </c>
      <c r="T603" t="s">
        <v>689</v>
      </c>
      <c r="U603" t="s">
        <v>122</v>
      </c>
      <c r="V603">
        <v>2</v>
      </c>
      <c r="W603">
        <v>48</v>
      </c>
      <c r="X603" t="s">
        <v>79</v>
      </c>
      <c r="Y603">
        <v>2</v>
      </c>
      <c r="Z603" t="s">
        <v>274</v>
      </c>
      <c r="AA603" t="s">
        <v>693</v>
      </c>
      <c r="AM603" t="s">
        <v>64</v>
      </c>
      <c r="AN603" t="s">
        <v>65</v>
      </c>
      <c r="AQ603" t="s">
        <v>77</v>
      </c>
      <c r="AT603" t="s">
        <v>68</v>
      </c>
      <c r="AU603" t="s">
        <v>68</v>
      </c>
    </row>
    <row r="604" spans="1:47">
      <c r="A604" t="s">
        <v>688</v>
      </c>
      <c r="B604" t="s">
        <v>413</v>
      </c>
      <c r="C604" t="s">
        <v>71</v>
      </c>
      <c r="D604" s="3" t="s">
        <v>72</v>
      </c>
      <c r="E604">
        <v>3251238</v>
      </c>
      <c r="F604" t="s">
        <v>73</v>
      </c>
      <c r="G604" t="s">
        <v>188</v>
      </c>
      <c r="H604" t="s">
        <v>153</v>
      </c>
      <c r="I604" t="s">
        <v>154</v>
      </c>
      <c r="J604" t="s">
        <v>273</v>
      </c>
      <c r="K604" t="s">
        <v>120</v>
      </c>
      <c r="L604" t="s">
        <v>55</v>
      </c>
      <c r="M604">
        <v>17</v>
      </c>
      <c r="O604">
        <v>29.2</v>
      </c>
      <c r="P604" t="s">
        <v>77</v>
      </c>
      <c r="R604" t="s">
        <v>689</v>
      </c>
      <c r="S604" t="s">
        <v>122</v>
      </c>
      <c r="T604" t="s">
        <v>689</v>
      </c>
      <c r="U604" t="s">
        <v>122</v>
      </c>
      <c r="V604">
        <v>1</v>
      </c>
      <c r="W604">
        <v>24</v>
      </c>
      <c r="X604" t="s">
        <v>79</v>
      </c>
      <c r="Y604">
        <v>1</v>
      </c>
      <c r="Z604" t="s">
        <v>274</v>
      </c>
      <c r="AA604" t="s">
        <v>275</v>
      </c>
      <c r="AC604" t="s">
        <v>692</v>
      </c>
      <c r="AM604" t="s">
        <v>64</v>
      </c>
      <c r="AN604" t="s">
        <v>65</v>
      </c>
      <c r="AQ604" t="s">
        <v>77</v>
      </c>
      <c r="AT604" t="s">
        <v>68</v>
      </c>
      <c r="AU604" t="s">
        <v>68</v>
      </c>
    </row>
    <row r="605" spans="1:47">
      <c r="A605" t="s">
        <v>688</v>
      </c>
      <c r="B605" t="s">
        <v>413</v>
      </c>
      <c r="C605" t="s">
        <v>71</v>
      </c>
      <c r="D605" s="3" t="s">
        <v>72</v>
      </c>
      <c r="E605">
        <v>3251238</v>
      </c>
      <c r="F605" t="s">
        <v>73</v>
      </c>
      <c r="G605" t="s">
        <v>188</v>
      </c>
      <c r="H605" t="s">
        <v>153</v>
      </c>
      <c r="I605" t="s">
        <v>154</v>
      </c>
      <c r="J605" t="s">
        <v>273</v>
      </c>
      <c r="K605" t="s">
        <v>120</v>
      </c>
      <c r="L605" t="s">
        <v>55</v>
      </c>
      <c r="M605">
        <v>17</v>
      </c>
      <c r="O605">
        <v>29.2</v>
      </c>
      <c r="P605" t="s">
        <v>77</v>
      </c>
      <c r="R605" t="s">
        <v>689</v>
      </c>
      <c r="S605" t="s">
        <v>122</v>
      </c>
      <c r="T605" t="s">
        <v>689</v>
      </c>
      <c r="U605" t="s">
        <v>122</v>
      </c>
      <c r="V605">
        <v>2</v>
      </c>
      <c r="W605">
        <v>48</v>
      </c>
      <c r="X605" t="s">
        <v>79</v>
      </c>
      <c r="Y605">
        <v>2</v>
      </c>
      <c r="Z605" t="s">
        <v>274</v>
      </c>
      <c r="AA605" t="s">
        <v>693</v>
      </c>
      <c r="AM605" t="s">
        <v>64</v>
      </c>
      <c r="AN605" t="s">
        <v>65</v>
      </c>
      <c r="AQ605" t="s">
        <v>77</v>
      </c>
      <c r="AT605" t="s">
        <v>68</v>
      </c>
      <c r="AU605" t="s">
        <v>68</v>
      </c>
    </row>
    <row r="606" spans="1:47">
      <c r="A606" t="s">
        <v>688</v>
      </c>
      <c r="B606" t="s">
        <v>413</v>
      </c>
      <c r="C606" t="s">
        <v>71</v>
      </c>
      <c r="D606" s="3" t="s">
        <v>72</v>
      </c>
      <c r="E606">
        <v>3251238</v>
      </c>
      <c r="F606" t="s">
        <v>73</v>
      </c>
      <c r="G606" t="s">
        <v>188</v>
      </c>
      <c r="H606" t="s">
        <v>153</v>
      </c>
      <c r="I606" t="s">
        <v>154</v>
      </c>
      <c r="J606" t="s">
        <v>273</v>
      </c>
      <c r="K606" t="s">
        <v>120</v>
      </c>
      <c r="L606" t="s">
        <v>55</v>
      </c>
      <c r="M606">
        <v>22</v>
      </c>
      <c r="O606">
        <v>29.2</v>
      </c>
      <c r="P606" t="s">
        <v>77</v>
      </c>
      <c r="R606" t="s">
        <v>689</v>
      </c>
      <c r="S606" t="s">
        <v>122</v>
      </c>
      <c r="T606" t="s">
        <v>689</v>
      </c>
      <c r="U606" t="s">
        <v>122</v>
      </c>
      <c r="V606">
        <v>1</v>
      </c>
      <c r="W606">
        <v>24</v>
      </c>
      <c r="X606" t="s">
        <v>79</v>
      </c>
      <c r="Y606">
        <v>1</v>
      </c>
      <c r="Z606" t="s">
        <v>274</v>
      </c>
      <c r="AA606" t="s">
        <v>275</v>
      </c>
      <c r="AC606" t="s">
        <v>692</v>
      </c>
      <c r="AM606" t="s">
        <v>64</v>
      </c>
      <c r="AN606" t="s">
        <v>65</v>
      </c>
      <c r="AQ606" t="s">
        <v>77</v>
      </c>
      <c r="AT606" t="s">
        <v>68</v>
      </c>
      <c r="AU606" t="s">
        <v>68</v>
      </c>
    </row>
    <row r="607" spans="1:47">
      <c r="A607" t="s">
        <v>688</v>
      </c>
      <c r="B607" t="s">
        <v>413</v>
      </c>
      <c r="C607" t="s">
        <v>71</v>
      </c>
      <c r="D607" s="3" t="s">
        <v>72</v>
      </c>
      <c r="E607">
        <v>3251238</v>
      </c>
      <c r="F607" t="s">
        <v>73</v>
      </c>
      <c r="G607" t="s">
        <v>188</v>
      </c>
      <c r="H607" t="s">
        <v>153</v>
      </c>
      <c r="I607" t="s">
        <v>154</v>
      </c>
      <c r="J607" t="s">
        <v>273</v>
      </c>
      <c r="K607" t="s">
        <v>120</v>
      </c>
      <c r="L607" t="s">
        <v>55</v>
      </c>
      <c r="M607">
        <v>22</v>
      </c>
      <c r="O607">
        <v>29.2</v>
      </c>
      <c r="P607" t="s">
        <v>77</v>
      </c>
      <c r="R607" t="s">
        <v>689</v>
      </c>
      <c r="S607" t="s">
        <v>122</v>
      </c>
      <c r="T607" t="s">
        <v>689</v>
      </c>
      <c r="U607" t="s">
        <v>122</v>
      </c>
      <c r="V607">
        <v>2</v>
      </c>
      <c r="W607">
        <v>48</v>
      </c>
      <c r="X607" t="s">
        <v>79</v>
      </c>
      <c r="Y607">
        <v>2</v>
      </c>
      <c r="Z607" t="s">
        <v>274</v>
      </c>
      <c r="AA607" t="s">
        <v>693</v>
      </c>
      <c r="AM607" t="s">
        <v>64</v>
      </c>
      <c r="AN607" t="s">
        <v>65</v>
      </c>
      <c r="AQ607" t="s">
        <v>77</v>
      </c>
      <c r="AT607" t="s">
        <v>68</v>
      </c>
      <c r="AU607" t="s">
        <v>68</v>
      </c>
    </row>
    <row r="608" spans="1:47" ht="31.5">
      <c r="A608" t="s">
        <v>694</v>
      </c>
      <c r="B608">
        <v>1990</v>
      </c>
      <c r="C608" t="s">
        <v>71</v>
      </c>
      <c r="D608" s="3" t="s">
        <v>72</v>
      </c>
      <c r="E608">
        <v>3251238</v>
      </c>
      <c r="F608" t="s">
        <v>73</v>
      </c>
      <c r="G608" t="s">
        <v>188</v>
      </c>
      <c r="H608" t="s">
        <v>153</v>
      </c>
      <c r="I608" t="s">
        <v>154</v>
      </c>
      <c r="J608" t="s">
        <v>74</v>
      </c>
      <c r="K608" t="s">
        <v>120</v>
      </c>
      <c r="L608" t="s">
        <v>55</v>
      </c>
      <c r="O608">
        <v>7.6</v>
      </c>
      <c r="P608" t="s">
        <v>77</v>
      </c>
      <c r="Q608">
        <v>4</v>
      </c>
      <c r="R608" t="s">
        <v>695</v>
      </c>
      <c r="S608" t="s">
        <v>122</v>
      </c>
      <c r="T608" t="s">
        <v>695</v>
      </c>
      <c r="U608" t="s">
        <v>122</v>
      </c>
      <c r="W608">
        <v>4</v>
      </c>
      <c r="X608" t="s">
        <v>103</v>
      </c>
      <c r="Y608">
        <v>4</v>
      </c>
      <c r="Z608" t="s">
        <v>194</v>
      </c>
      <c r="AA608" t="s">
        <v>195</v>
      </c>
      <c r="AB608" t="s">
        <v>106</v>
      </c>
      <c r="AC608" t="s">
        <v>196</v>
      </c>
      <c r="AD608">
        <v>450</v>
      </c>
      <c r="AG608" t="s">
        <v>122</v>
      </c>
      <c r="AH608">
        <v>450</v>
      </c>
      <c r="AK608" t="s">
        <v>122</v>
      </c>
      <c r="AM608" t="s">
        <v>64</v>
      </c>
      <c r="AN608" t="s">
        <v>65</v>
      </c>
      <c r="AO608" t="str">
        <f>AM608</f>
        <v>Sublethal</v>
      </c>
      <c r="AP608" t="s">
        <v>65</v>
      </c>
      <c r="AQ608" t="s">
        <v>77</v>
      </c>
      <c r="AR608" s="4" t="s">
        <v>696</v>
      </c>
      <c r="AT608" t="s">
        <v>68</v>
      </c>
      <c r="AU608" t="s">
        <v>69</v>
      </c>
    </row>
    <row r="609" spans="1:47">
      <c r="A609" t="s">
        <v>694</v>
      </c>
      <c r="B609">
        <v>1990</v>
      </c>
      <c r="C609" t="s">
        <v>71</v>
      </c>
      <c r="D609" s="3" t="s">
        <v>72</v>
      </c>
      <c r="E609">
        <v>3251238</v>
      </c>
      <c r="F609" t="s">
        <v>73</v>
      </c>
      <c r="G609" t="s">
        <v>188</v>
      </c>
      <c r="H609" t="s">
        <v>153</v>
      </c>
      <c r="I609" t="s">
        <v>154</v>
      </c>
      <c r="J609" t="s">
        <v>74</v>
      </c>
      <c r="K609" t="s">
        <v>120</v>
      </c>
      <c r="L609" t="s">
        <v>55</v>
      </c>
      <c r="O609">
        <v>15.25</v>
      </c>
      <c r="P609" t="s">
        <v>77</v>
      </c>
      <c r="Q609">
        <v>4</v>
      </c>
      <c r="R609" t="s">
        <v>695</v>
      </c>
      <c r="S609" t="s">
        <v>122</v>
      </c>
      <c r="T609" t="s">
        <v>695</v>
      </c>
      <c r="U609" t="s">
        <v>122</v>
      </c>
      <c r="W609">
        <v>4</v>
      </c>
      <c r="X609" t="s">
        <v>103</v>
      </c>
      <c r="Y609">
        <v>4</v>
      </c>
      <c r="Z609" t="s">
        <v>194</v>
      </c>
      <c r="AA609" t="s">
        <v>195</v>
      </c>
      <c r="AB609" t="s">
        <v>106</v>
      </c>
      <c r="AC609" t="s">
        <v>196</v>
      </c>
      <c r="AD609">
        <v>450</v>
      </c>
      <c r="AG609" t="s">
        <v>122</v>
      </c>
      <c r="AH609">
        <v>450</v>
      </c>
      <c r="AK609" t="s">
        <v>122</v>
      </c>
      <c r="AM609" t="s">
        <v>64</v>
      </c>
      <c r="AN609" t="s">
        <v>65</v>
      </c>
      <c r="AQ609" t="s">
        <v>77</v>
      </c>
      <c r="AT609" t="s">
        <v>68</v>
      </c>
      <c r="AU609" t="s">
        <v>69</v>
      </c>
    </row>
    <row r="610" spans="1:47">
      <c r="A610" t="s">
        <v>694</v>
      </c>
      <c r="B610">
        <v>1990</v>
      </c>
      <c r="C610" t="s">
        <v>71</v>
      </c>
      <c r="D610" s="3" t="s">
        <v>72</v>
      </c>
      <c r="E610">
        <v>3251238</v>
      </c>
      <c r="F610" t="s">
        <v>73</v>
      </c>
      <c r="G610" t="s">
        <v>188</v>
      </c>
      <c r="H610" t="s">
        <v>153</v>
      </c>
      <c r="I610" t="s">
        <v>154</v>
      </c>
      <c r="J610" t="s">
        <v>74</v>
      </c>
      <c r="K610" t="s">
        <v>120</v>
      </c>
      <c r="L610" t="s">
        <v>55</v>
      </c>
      <c r="O610">
        <v>22.88</v>
      </c>
      <c r="P610" t="s">
        <v>77</v>
      </c>
      <c r="Q610">
        <v>4</v>
      </c>
      <c r="R610" t="s">
        <v>695</v>
      </c>
      <c r="S610" t="s">
        <v>122</v>
      </c>
      <c r="T610" t="s">
        <v>695</v>
      </c>
      <c r="U610" t="s">
        <v>122</v>
      </c>
      <c r="W610">
        <v>4</v>
      </c>
      <c r="X610" t="s">
        <v>103</v>
      </c>
      <c r="Y610">
        <v>4</v>
      </c>
      <c r="Z610" t="s">
        <v>194</v>
      </c>
      <c r="AA610" t="s">
        <v>195</v>
      </c>
      <c r="AB610" t="s">
        <v>106</v>
      </c>
      <c r="AC610" t="s">
        <v>196</v>
      </c>
      <c r="AD610">
        <v>450</v>
      </c>
      <c r="AG610" t="s">
        <v>122</v>
      </c>
      <c r="AH610">
        <v>450</v>
      </c>
      <c r="AK610" t="s">
        <v>122</v>
      </c>
      <c r="AM610" t="s">
        <v>64</v>
      </c>
      <c r="AN610" t="s">
        <v>65</v>
      </c>
      <c r="AQ610" t="s">
        <v>77</v>
      </c>
      <c r="AT610" t="s">
        <v>68</v>
      </c>
      <c r="AU610" t="s">
        <v>69</v>
      </c>
    </row>
    <row r="611" spans="1:47">
      <c r="A611" t="s">
        <v>694</v>
      </c>
      <c r="B611">
        <v>1990</v>
      </c>
      <c r="C611" t="s">
        <v>71</v>
      </c>
      <c r="D611" s="3" t="s">
        <v>72</v>
      </c>
      <c r="E611">
        <v>3251238</v>
      </c>
      <c r="F611" t="s">
        <v>73</v>
      </c>
      <c r="G611" t="s">
        <v>188</v>
      </c>
      <c r="H611" t="s">
        <v>153</v>
      </c>
      <c r="I611" t="s">
        <v>154</v>
      </c>
      <c r="J611" t="s">
        <v>74</v>
      </c>
      <c r="K611" t="s">
        <v>120</v>
      </c>
      <c r="L611" t="s">
        <v>55</v>
      </c>
      <c r="O611">
        <v>30.5</v>
      </c>
      <c r="P611" t="s">
        <v>77</v>
      </c>
      <c r="Q611">
        <v>4</v>
      </c>
      <c r="R611" t="s">
        <v>695</v>
      </c>
      <c r="S611" t="s">
        <v>122</v>
      </c>
      <c r="T611" t="s">
        <v>695</v>
      </c>
      <c r="U611" t="s">
        <v>122</v>
      </c>
      <c r="W611">
        <v>4</v>
      </c>
      <c r="X611" t="s">
        <v>103</v>
      </c>
      <c r="Y611">
        <v>4</v>
      </c>
      <c r="Z611" t="s">
        <v>194</v>
      </c>
      <c r="AA611" t="s">
        <v>195</v>
      </c>
      <c r="AB611" t="s">
        <v>106</v>
      </c>
      <c r="AC611" t="s">
        <v>196</v>
      </c>
      <c r="AD611">
        <v>450</v>
      </c>
      <c r="AG611" t="s">
        <v>122</v>
      </c>
      <c r="AH611">
        <v>450</v>
      </c>
      <c r="AK611" t="s">
        <v>122</v>
      </c>
      <c r="AM611" t="s">
        <v>64</v>
      </c>
      <c r="AN611" t="s">
        <v>65</v>
      </c>
      <c r="AQ611" t="s">
        <v>77</v>
      </c>
      <c r="AT611" t="s">
        <v>68</v>
      </c>
      <c r="AU611" t="s">
        <v>69</v>
      </c>
    </row>
    <row r="612" spans="1:47">
      <c r="A612" t="s">
        <v>697</v>
      </c>
      <c r="B612">
        <v>1992</v>
      </c>
      <c r="C612" t="s">
        <v>71</v>
      </c>
      <c r="D612" s="3" t="s">
        <v>72</v>
      </c>
      <c r="E612">
        <v>3251238</v>
      </c>
      <c r="F612" t="s">
        <v>73</v>
      </c>
      <c r="G612" t="s">
        <v>188</v>
      </c>
      <c r="H612" t="s">
        <v>153</v>
      </c>
      <c r="I612" t="s">
        <v>154</v>
      </c>
      <c r="J612" t="s">
        <v>174</v>
      </c>
      <c r="K612" t="s">
        <v>75</v>
      </c>
      <c r="L612" t="s">
        <v>55</v>
      </c>
      <c r="M612">
        <v>12</v>
      </c>
      <c r="O612">
        <v>14.6</v>
      </c>
      <c r="P612" t="s">
        <v>77</v>
      </c>
      <c r="Q612">
        <v>4</v>
      </c>
      <c r="R612" t="s">
        <v>698</v>
      </c>
      <c r="S612" t="s">
        <v>122</v>
      </c>
      <c r="T612" t="s">
        <v>698</v>
      </c>
      <c r="U612" t="s">
        <v>122</v>
      </c>
      <c r="V612">
        <v>4</v>
      </c>
      <c r="W612">
        <v>96</v>
      </c>
      <c r="X612" t="s">
        <v>79</v>
      </c>
      <c r="Y612">
        <v>4</v>
      </c>
      <c r="Z612" t="s">
        <v>81</v>
      </c>
      <c r="AA612" t="s">
        <v>81</v>
      </c>
      <c r="AB612" t="s">
        <v>114</v>
      </c>
      <c r="AD612">
        <v>307</v>
      </c>
      <c r="AG612" t="s">
        <v>122</v>
      </c>
      <c r="AH612">
        <v>307</v>
      </c>
      <c r="AK612" t="s">
        <v>122</v>
      </c>
      <c r="AL612">
        <v>50</v>
      </c>
      <c r="AM612" t="str">
        <f t="shared" ref="AM612:AM675" si="79">IF(ISBLANK(AL612),"",IF(AL612&gt;=75,"Severe",IF(AL612&gt;=25,"Significant",IF(AL612&gt;=1,"Some", IF(AL612=0,"None")))))</f>
        <v>Significant</v>
      </c>
      <c r="AN612" t="str">
        <f t="shared" ref="AN612:AN675" si="80">IF(ISBLANK(AL612),"",IF(AL612&gt;=75,"None",IF(AL612&gt;=25,"Low",IF(AL612&gt;=1,"Medium", IF(AL612=0,"High")))))</f>
        <v>Low</v>
      </c>
      <c r="AO612" t="str">
        <f>AM612</f>
        <v>Significant</v>
      </c>
      <c r="AP612" t="str">
        <f>AN612</f>
        <v>Low</v>
      </c>
      <c r="AQ612" t="s">
        <v>77</v>
      </c>
      <c r="AS612" t="s">
        <v>699</v>
      </c>
      <c r="AT612" t="s">
        <v>68</v>
      </c>
      <c r="AU612" t="s">
        <v>69</v>
      </c>
    </row>
    <row r="613" spans="1:47" ht="63">
      <c r="A613" t="s">
        <v>697</v>
      </c>
      <c r="B613">
        <v>1992</v>
      </c>
      <c r="C613" t="s">
        <v>71</v>
      </c>
      <c r="D613" s="3" t="s">
        <v>72</v>
      </c>
      <c r="E613">
        <v>3251238</v>
      </c>
      <c r="F613" t="s">
        <v>73</v>
      </c>
      <c r="G613" t="s">
        <v>188</v>
      </c>
      <c r="H613" t="s">
        <v>153</v>
      </c>
      <c r="I613" t="s">
        <v>154</v>
      </c>
      <c r="J613" t="s">
        <v>174</v>
      </c>
      <c r="K613" t="s">
        <v>75</v>
      </c>
      <c r="L613" t="s">
        <v>55</v>
      </c>
      <c r="M613">
        <v>12</v>
      </c>
      <c r="O613">
        <v>7.3</v>
      </c>
      <c r="P613" t="s">
        <v>77</v>
      </c>
      <c r="Q613">
        <v>4</v>
      </c>
      <c r="R613" t="s">
        <v>700</v>
      </c>
      <c r="S613" t="s">
        <v>122</v>
      </c>
      <c r="T613" t="s">
        <v>700</v>
      </c>
      <c r="U613" t="s">
        <v>122</v>
      </c>
      <c r="V613">
        <v>4</v>
      </c>
      <c r="W613">
        <v>96</v>
      </c>
      <c r="X613" t="s">
        <v>79</v>
      </c>
      <c r="Y613">
        <v>4</v>
      </c>
      <c r="Z613" t="s">
        <v>81</v>
      </c>
      <c r="AA613" t="s">
        <v>81</v>
      </c>
      <c r="AB613" t="s">
        <v>114</v>
      </c>
      <c r="AD613">
        <v>357</v>
      </c>
      <c r="AG613" t="s">
        <v>122</v>
      </c>
      <c r="AH613">
        <v>357</v>
      </c>
      <c r="AK613" t="s">
        <v>122</v>
      </c>
      <c r="AL613">
        <v>50</v>
      </c>
      <c r="AM613" t="str">
        <f t="shared" si="79"/>
        <v>Significant</v>
      </c>
      <c r="AN613" t="str">
        <f t="shared" si="80"/>
        <v>Low</v>
      </c>
      <c r="AQ613" t="s">
        <v>77</v>
      </c>
      <c r="AR613" s="28" t="s">
        <v>701</v>
      </c>
      <c r="AS613" t="s">
        <v>699</v>
      </c>
      <c r="AT613" t="s">
        <v>68</v>
      </c>
      <c r="AU613" t="s">
        <v>69</v>
      </c>
    </row>
    <row r="614" spans="1:47">
      <c r="A614" t="s">
        <v>697</v>
      </c>
      <c r="B614">
        <v>1992</v>
      </c>
      <c r="C614" t="s">
        <v>71</v>
      </c>
      <c r="D614" s="3" t="s">
        <v>72</v>
      </c>
      <c r="E614">
        <v>3251238</v>
      </c>
      <c r="F614" t="s">
        <v>73</v>
      </c>
      <c r="G614" t="s">
        <v>188</v>
      </c>
      <c r="H614" t="s">
        <v>153</v>
      </c>
      <c r="I614" t="s">
        <v>154</v>
      </c>
      <c r="J614" t="s">
        <v>174</v>
      </c>
      <c r="K614" t="s">
        <v>75</v>
      </c>
      <c r="L614" t="s">
        <v>55</v>
      </c>
      <c r="M614">
        <v>12</v>
      </c>
      <c r="O614">
        <v>21.9</v>
      </c>
      <c r="P614" t="s">
        <v>77</v>
      </c>
      <c r="Q614">
        <v>4</v>
      </c>
      <c r="R614" t="s">
        <v>700</v>
      </c>
      <c r="S614" t="s">
        <v>122</v>
      </c>
      <c r="T614" t="s">
        <v>700</v>
      </c>
      <c r="U614" t="s">
        <v>122</v>
      </c>
      <c r="V614">
        <v>4</v>
      </c>
      <c r="W614">
        <v>96</v>
      </c>
      <c r="X614" t="s">
        <v>79</v>
      </c>
      <c r="Y614">
        <v>4</v>
      </c>
      <c r="Z614" t="s">
        <v>81</v>
      </c>
      <c r="AA614" t="s">
        <v>81</v>
      </c>
      <c r="AB614" t="s">
        <v>114</v>
      </c>
      <c r="AD614">
        <v>375</v>
      </c>
      <c r="AG614" t="s">
        <v>122</v>
      </c>
      <c r="AH614">
        <v>375</v>
      </c>
      <c r="AK614" t="s">
        <v>122</v>
      </c>
      <c r="AL614">
        <v>50</v>
      </c>
      <c r="AM614" t="str">
        <f t="shared" si="79"/>
        <v>Significant</v>
      </c>
      <c r="AN614" t="str">
        <f t="shared" si="80"/>
        <v>Low</v>
      </c>
      <c r="AQ614" t="s">
        <v>77</v>
      </c>
      <c r="AS614" t="s">
        <v>699</v>
      </c>
      <c r="AT614" t="s">
        <v>68</v>
      </c>
      <c r="AU614" t="s">
        <v>69</v>
      </c>
    </row>
    <row r="615" spans="1:47">
      <c r="A615" t="s">
        <v>697</v>
      </c>
      <c r="B615">
        <v>1992</v>
      </c>
      <c r="C615" t="s">
        <v>71</v>
      </c>
      <c r="D615" s="3" t="s">
        <v>72</v>
      </c>
      <c r="E615">
        <v>3251238</v>
      </c>
      <c r="F615" t="s">
        <v>73</v>
      </c>
      <c r="G615" t="s">
        <v>188</v>
      </c>
      <c r="H615" t="s">
        <v>153</v>
      </c>
      <c r="I615" t="s">
        <v>154</v>
      </c>
      <c r="J615" t="s">
        <v>174</v>
      </c>
      <c r="K615" t="s">
        <v>75</v>
      </c>
      <c r="L615" t="s">
        <v>55</v>
      </c>
      <c r="M615">
        <v>12</v>
      </c>
      <c r="O615">
        <v>29.2</v>
      </c>
      <c r="P615" t="s">
        <v>77</v>
      </c>
      <c r="Q615">
        <v>4</v>
      </c>
      <c r="R615" t="s">
        <v>700</v>
      </c>
      <c r="S615" t="s">
        <v>122</v>
      </c>
      <c r="T615" t="s">
        <v>700</v>
      </c>
      <c r="U615" t="s">
        <v>122</v>
      </c>
      <c r="V615">
        <v>4</v>
      </c>
      <c r="W615">
        <v>96</v>
      </c>
      <c r="X615" t="s">
        <v>79</v>
      </c>
      <c r="Y615">
        <v>4</v>
      </c>
      <c r="Z615" t="s">
        <v>81</v>
      </c>
      <c r="AA615" t="s">
        <v>81</v>
      </c>
      <c r="AB615" t="s">
        <v>114</v>
      </c>
      <c r="AD615">
        <v>512</v>
      </c>
      <c r="AG615" t="s">
        <v>122</v>
      </c>
      <c r="AH615">
        <v>512</v>
      </c>
      <c r="AK615" t="s">
        <v>122</v>
      </c>
      <c r="AL615">
        <v>50</v>
      </c>
      <c r="AM615" t="str">
        <f t="shared" si="79"/>
        <v>Significant</v>
      </c>
      <c r="AN615" t="str">
        <f t="shared" si="80"/>
        <v>Low</v>
      </c>
      <c r="AQ615" t="s">
        <v>77</v>
      </c>
      <c r="AS615" t="s">
        <v>699</v>
      </c>
      <c r="AT615" t="s">
        <v>68</v>
      </c>
      <c r="AU615" t="s">
        <v>69</v>
      </c>
    </row>
    <row r="616" spans="1:47">
      <c r="A616" t="s">
        <v>697</v>
      </c>
      <c r="B616">
        <v>1992</v>
      </c>
      <c r="C616" t="s">
        <v>71</v>
      </c>
      <c r="D616" s="3" t="s">
        <v>72</v>
      </c>
      <c r="E616">
        <v>3251238</v>
      </c>
      <c r="F616" t="s">
        <v>73</v>
      </c>
      <c r="G616" t="s">
        <v>188</v>
      </c>
      <c r="H616" t="s">
        <v>153</v>
      </c>
      <c r="I616" t="s">
        <v>154</v>
      </c>
      <c r="J616" t="s">
        <v>174</v>
      </c>
      <c r="K616" t="s">
        <v>75</v>
      </c>
      <c r="L616" t="s">
        <v>55</v>
      </c>
      <c r="M616">
        <v>17</v>
      </c>
      <c r="O616">
        <v>7.3</v>
      </c>
      <c r="P616" t="s">
        <v>77</v>
      </c>
      <c r="Q616">
        <v>4</v>
      </c>
      <c r="R616" t="s">
        <v>700</v>
      </c>
      <c r="S616" t="s">
        <v>122</v>
      </c>
      <c r="T616" t="s">
        <v>700</v>
      </c>
      <c r="U616" t="s">
        <v>122</v>
      </c>
      <c r="V616">
        <v>4</v>
      </c>
      <c r="W616">
        <v>96</v>
      </c>
      <c r="X616" t="s">
        <v>79</v>
      </c>
      <c r="Y616">
        <v>4</v>
      </c>
      <c r="Z616" t="s">
        <v>81</v>
      </c>
      <c r="AA616" t="s">
        <v>81</v>
      </c>
      <c r="AB616" t="s">
        <v>114</v>
      </c>
      <c r="AD616">
        <v>357</v>
      </c>
      <c r="AG616" t="s">
        <v>122</v>
      </c>
      <c r="AH616">
        <v>357</v>
      </c>
      <c r="AK616" t="s">
        <v>122</v>
      </c>
      <c r="AL616">
        <v>50</v>
      </c>
      <c r="AM616" t="str">
        <f t="shared" si="79"/>
        <v>Significant</v>
      </c>
      <c r="AN616" t="str">
        <f t="shared" si="80"/>
        <v>Low</v>
      </c>
      <c r="AQ616" t="s">
        <v>77</v>
      </c>
      <c r="AS616" t="s">
        <v>699</v>
      </c>
      <c r="AT616" t="s">
        <v>68</v>
      </c>
      <c r="AU616" t="s">
        <v>69</v>
      </c>
    </row>
    <row r="617" spans="1:47">
      <c r="A617" t="s">
        <v>697</v>
      </c>
      <c r="B617">
        <v>1992</v>
      </c>
      <c r="C617" t="s">
        <v>71</v>
      </c>
      <c r="D617" s="3" t="s">
        <v>72</v>
      </c>
      <c r="E617">
        <v>3251238</v>
      </c>
      <c r="F617" t="s">
        <v>73</v>
      </c>
      <c r="G617" t="s">
        <v>188</v>
      </c>
      <c r="H617" t="s">
        <v>153</v>
      </c>
      <c r="I617" t="s">
        <v>154</v>
      </c>
      <c r="J617" t="s">
        <v>174</v>
      </c>
      <c r="K617" t="s">
        <v>75</v>
      </c>
      <c r="L617" t="s">
        <v>55</v>
      </c>
      <c r="M617">
        <v>17</v>
      </c>
      <c r="O617">
        <v>14.6</v>
      </c>
      <c r="P617" t="s">
        <v>77</v>
      </c>
      <c r="Q617">
        <v>4</v>
      </c>
      <c r="R617" t="s">
        <v>700</v>
      </c>
      <c r="S617" t="s">
        <v>122</v>
      </c>
      <c r="T617" t="s">
        <v>700</v>
      </c>
      <c r="U617" t="s">
        <v>122</v>
      </c>
      <c r="V617">
        <v>4</v>
      </c>
      <c r="W617">
        <v>96</v>
      </c>
      <c r="X617" t="s">
        <v>79</v>
      </c>
      <c r="Y617">
        <v>4</v>
      </c>
      <c r="Z617" t="s">
        <v>81</v>
      </c>
      <c r="AA617" t="s">
        <v>81</v>
      </c>
      <c r="AB617" t="s">
        <v>114</v>
      </c>
      <c r="AD617">
        <v>400</v>
      </c>
      <c r="AG617" t="s">
        <v>122</v>
      </c>
      <c r="AH617">
        <v>400</v>
      </c>
      <c r="AK617" t="s">
        <v>122</v>
      </c>
      <c r="AL617">
        <v>50</v>
      </c>
      <c r="AM617" t="str">
        <f t="shared" si="79"/>
        <v>Significant</v>
      </c>
      <c r="AN617" t="str">
        <f t="shared" si="80"/>
        <v>Low</v>
      </c>
      <c r="AQ617" t="s">
        <v>77</v>
      </c>
      <c r="AS617" t="s">
        <v>699</v>
      </c>
      <c r="AT617" t="s">
        <v>68</v>
      </c>
      <c r="AU617" t="s">
        <v>69</v>
      </c>
    </row>
    <row r="618" spans="1:47">
      <c r="A618" t="s">
        <v>697</v>
      </c>
      <c r="B618">
        <v>1992</v>
      </c>
      <c r="C618" t="s">
        <v>71</v>
      </c>
      <c r="D618" s="3" t="s">
        <v>72</v>
      </c>
      <c r="E618">
        <v>3251238</v>
      </c>
      <c r="F618" t="s">
        <v>73</v>
      </c>
      <c r="G618" t="s">
        <v>188</v>
      </c>
      <c r="H618" t="s">
        <v>153</v>
      </c>
      <c r="I618" t="s">
        <v>154</v>
      </c>
      <c r="J618" t="s">
        <v>174</v>
      </c>
      <c r="K618" t="s">
        <v>75</v>
      </c>
      <c r="L618" t="s">
        <v>55</v>
      </c>
      <c r="M618">
        <v>17</v>
      </c>
      <c r="O618">
        <v>21.9</v>
      </c>
      <c r="P618" t="s">
        <v>77</v>
      </c>
      <c r="Q618">
        <v>4</v>
      </c>
      <c r="R618" t="s">
        <v>700</v>
      </c>
      <c r="S618" t="s">
        <v>122</v>
      </c>
      <c r="T618" t="s">
        <v>700</v>
      </c>
      <c r="U618" t="s">
        <v>122</v>
      </c>
      <c r="V618">
        <v>4</v>
      </c>
      <c r="W618">
        <v>96</v>
      </c>
      <c r="X618" t="s">
        <v>79</v>
      </c>
      <c r="Y618">
        <v>4</v>
      </c>
      <c r="Z618" t="s">
        <v>81</v>
      </c>
      <c r="AA618" t="s">
        <v>81</v>
      </c>
      <c r="AB618" t="s">
        <v>114</v>
      </c>
      <c r="AD618">
        <v>362</v>
      </c>
      <c r="AG618" t="s">
        <v>122</v>
      </c>
      <c r="AH618">
        <v>362</v>
      </c>
      <c r="AK618" t="s">
        <v>122</v>
      </c>
      <c r="AL618">
        <v>50</v>
      </c>
      <c r="AM618" t="str">
        <f t="shared" si="79"/>
        <v>Significant</v>
      </c>
      <c r="AN618" t="str">
        <f t="shared" si="80"/>
        <v>Low</v>
      </c>
      <c r="AQ618" t="s">
        <v>77</v>
      </c>
      <c r="AS618" t="s">
        <v>699</v>
      </c>
      <c r="AT618" t="s">
        <v>68</v>
      </c>
      <c r="AU618" t="s">
        <v>69</v>
      </c>
    </row>
    <row r="619" spans="1:47">
      <c r="A619" t="s">
        <v>697</v>
      </c>
      <c r="B619">
        <v>1992</v>
      </c>
      <c r="C619" t="s">
        <v>71</v>
      </c>
      <c r="D619" s="3" t="s">
        <v>72</v>
      </c>
      <c r="E619">
        <v>3251238</v>
      </c>
      <c r="F619" t="s">
        <v>73</v>
      </c>
      <c r="G619" t="s">
        <v>188</v>
      </c>
      <c r="H619" t="s">
        <v>153</v>
      </c>
      <c r="I619" t="s">
        <v>154</v>
      </c>
      <c r="J619" t="s">
        <v>174</v>
      </c>
      <c r="K619" t="s">
        <v>75</v>
      </c>
      <c r="L619" t="s">
        <v>55</v>
      </c>
      <c r="M619">
        <v>17</v>
      </c>
      <c r="O619">
        <v>29.2</v>
      </c>
      <c r="P619" t="s">
        <v>77</v>
      </c>
      <c r="Q619">
        <v>4</v>
      </c>
      <c r="R619" t="s">
        <v>698</v>
      </c>
      <c r="S619" t="s">
        <v>122</v>
      </c>
      <c r="T619" t="s">
        <v>698</v>
      </c>
      <c r="U619" t="s">
        <v>122</v>
      </c>
      <c r="V619">
        <v>4</v>
      </c>
      <c r="W619">
        <v>96</v>
      </c>
      <c r="X619" t="s">
        <v>79</v>
      </c>
      <c r="Y619">
        <v>4</v>
      </c>
      <c r="Z619" t="s">
        <v>81</v>
      </c>
      <c r="AA619" t="s">
        <v>81</v>
      </c>
      <c r="AB619" t="s">
        <v>114</v>
      </c>
      <c r="AD619">
        <v>360</v>
      </c>
      <c r="AG619" t="s">
        <v>122</v>
      </c>
      <c r="AH619">
        <v>360</v>
      </c>
      <c r="AK619" t="s">
        <v>122</v>
      </c>
      <c r="AL619">
        <v>50</v>
      </c>
      <c r="AM619" t="str">
        <f t="shared" si="79"/>
        <v>Significant</v>
      </c>
      <c r="AN619" t="str">
        <f t="shared" si="80"/>
        <v>Low</v>
      </c>
      <c r="AQ619" t="s">
        <v>77</v>
      </c>
      <c r="AS619" t="s">
        <v>699</v>
      </c>
      <c r="AT619" t="s">
        <v>68</v>
      </c>
      <c r="AU619" t="s">
        <v>69</v>
      </c>
    </row>
    <row r="620" spans="1:47">
      <c r="A620" t="s">
        <v>697</v>
      </c>
      <c r="B620">
        <v>1992</v>
      </c>
      <c r="C620" t="s">
        <v>71</v>
      </c>
      <c r="D620" s="3" t="s">
        <v>72</v>
      </c>
      <c r="E620">
        <v>3251238</v>
      </c>
      <c r="F620" t="s">
        <v>73</v>
      </c>
      <c r="G620" t="s">
        <v>188</v>
      </c>
      <c r="H620" t="s">
        <v>153</v>
      </c>
      <c r="I620" t="s">
        <v>154</v>
      </c>
      <c r="J620" t="s">
        <v>174</v>
      </c>
      <c r="K620" t="s">
        <v>75</v>
      </c>
      <c r="L620" t="s">
        <v>55</v>
      </c>
      <c r="M620">
        <v>22</v>
      </c>
      <c r="O620">
        <v>7.3</v>
      </c>
      <c r="P620" t="s">
        <v>77</v>
      </c>
      <c r="Q620">
        <v>4</v>
      </c>
      <c r="R620" t="s">
        <v>700</v>
      </c>
      <c r="S620" t="s">
        <v>122</v>
      </c>
      <c r="T620" t="s">
        <v>700</v>
      </c>
      <c r="U620" t="s">
        <v>122</v>
      </c>
      <c r="V620">
        <v>4</v>
      </c>
      <c r="W620">
        <v>96</v>
      </c>
      <c r="X620" t="s">
        <v>79</v>
      </c>
      <c r="Y620">
        <v>4</v>
      </c>
      <c r="Z620" t="s">
        <v>81</v>
      </c>
      <c r="AA620" t="s">
        <v>81</v>
      </c>
      <c r="AB620" t="s">
        <v>114</v>
      </c>
      <c r="AD620">
        <v>247</v>
      </c>
      <c r="AG620" t="s">
        <v>122</v>
      </c>
      <c r="AH620">
        <v>247</v>
      </c>
      <c r="AK620" t="s">
        <v>122</v>
      </c>
      <c r="AL620">
        <v>50</v>
      </c>
      <c r="AM620" t="str">
        <f t="shared" si="79"/>
        <v>Significant</v>
      </c>
      <c r="AN620" t="str">
        <f t="shared" si="80"/>
        <v>Low</v>
      </c>
      <c r="AQ620" t="s">
        <v>77</v>
      </c>
      <c r="AS620" t="s">
        <v>699</v>
      </c>
      <c r="AT620" t="s">
        <v>68</v>
      </c>
      <c r="AU620" t="s">
        <v>69</v>
      </c>
    </row>
    <row r="621" spans="1:47">
      <c r="A621" t="s">
        <v>697</v>
      </c>
      <c r="B621">
        <v>1992</v>
      </c>
      <c r="C621" t="s">
        <v>71</v>
      </c>
      <c r="D621" s="3" t="s">
        <v>72</v>
      </c>
      <c r="E621">
        <v>3251238</v>
      </c>
      <c r="F621" t="s">
        <v>73</v>
      </c>
      <c r="G621" t="s">
        <v>188</v>
      </c>
      <c r="H621" t="s">
        <v>153</v>
      </c>
      <c r="I621" t="s">
        <v>154</v>
      </c>
      <c r="J621" t="s">
        <v>174</v>
      </c>
      <c r="K621" t="s">
        <v>75</v>
      </c>
      <c r="L621" t="s">
        <v>55</v>
      </c>
      <c r="M621">
        <v>22</v>
      </c>
      <c r="O621">
        <v>14.6</v>
      </c>
      <c r="P621" t="s">
        <v>77</v>
      </c>
      <c r="Q621">
        <v>4</v>
      </c>
      <c r="R621" t="s">
        <v>700</v>
      </c>
      <c r="S621" t="s">
        <v>122</v>
      </c>
      <c r="T621" t="s">
        <v>700</v>
      </c>
      <c r="U621" t="s">
        <v>122</v>
      </c>
      <c r="V621">
        <v>4</v>
      </c>
      <c r="W621">
        <v>96</v>
      </c>
      <c r="X621" t="s">
        <v>79</v>
      </c>
      <c r="Y621">
        <v>4</v>
      </c>
      <c r="Z621" t="s">
        <v>81</v>
      </c>
      <c r="AA621" t="s">
        <v>81</v>
      </c>
      <c r="AB621" t="s">
        <v>114</v>
      </c>
      <c r="AD621">
        <v>462</v>
      </c>
      <c r="AG621" t="s">
        <v>122</v>
      </c>
      <c r="AH621">
        <v>462</v>
      </c>
      <c r="AK621" t="s">
        <v>122</v>
      </c>
      <c r="AL621">
        <v>50</v>
      </c>
      <c r="AM621" t="str">
        <f t="shared" si="79"/>
        <v>Significant</v>
      </c>
      <c r="AN621" t="str">
        <f t="shared" si="80"/>
        <v>Low</v>
      </c>
      <c r="AQ621" t="s">
        <v>77</v>
      </c>
      <c r="AS621" t="s">
        <v>699</v>
      </c>
      <c r="AT621" t="s">
        <v>68</v>
      </c>
      <c r="AU621" t="s">
        <v>69</v>
      </c>
    </row>
    <row r="622" spans="1:47">
      <c r="A622" t="s">
        <v>697</v>
      </c>
      <c r="B622">
        <v>1992</v>
      </c>
      <c r="C622" t="s">
        <v>71</v>
      </c>
      <c r="D622" s="3" t="s">
        <v>72</v>
      </c>
      <c r="E622">
        <v>3251238</v>
      </c>
      <c r="F622" t="s">
        <v>73</v>
      </c>
      <c r="G622" t="s">
        <v>188</v>
      </c>
      <c r="H622" t="s">
        <v>153</v>
      </c>
      <c r="I622" t="s">
        <v>154</v>
      </c>
      <c r="J622" t="s">
        <v>174</v>
      </c>
      <c r="K622" t="s">
        <v>75</v>
      </c>
      <c r="L622" t="s">
        <v>55</v>
      </c>
      <c r="M622">
        <v>22</v>
      </c>
      <c r="O622">
        <v>21.9</v>
      </c>
      <c r="P622" t="s">
        <v>77</v>
      </c>
      <c r="Q622">
        <v>4</v>
      </c>
      <c r="R622" t="s">
        <v>700</v>
      </c>
      <c r="S622" t="s">
        <v>122</v>
      </c>
      <c r="T622" t="s">
        <v>700</v>
      </c>
      <c r="U622" t="s">
        <v>122</v>
      </c>
      <c r="V622">
        <v>4</v>
      </c>
      <c r="W622">
        <v>96</v>
      </c>
      <c r="X622" t="s">
        <v>79</v>
      </c>
      <c r="Y622">
        <v>4</v>
      </c>
      <c r="Z622" t="s">
        <v>81</v>
      </c>
      <c r="AA622" t="s">
        <v>81</v>
      </c>
      <c r="AB622" t="s">
        <v>114</v>
      </c>
      <c r="AD622">
        <v>480</v>
      </c>
      <c r="AG622" t="s">
        <v>122</v>
      </c>
      <c r="AH622">
        <v>480</v>
      </c>
      <c r="AK622" t="s">
        <v>122</v>
      </c>
      <c r="AL622">
        <v>50</v>
      </c>
      <c r="AM622" t="str">
        <f t="shared" si="79"/>
        <v>Significant</v>
      </c>
      <c r="AN622" t="str">
        <f t="shared" si="80"/>
        <v>Low</v>
      </c>
      <c r="AQ622" t="s">
        <v>77</v>
      </c>
      <c r="AS622" t="s">
        <v>699</v>
      </c>
      <c r="AT622" t="s">
        <v>68</v>
      </c>
      <c r="AU622" t="s">
        <v>69</v>
      </c>
    </row>
    <row r="623" spans="1:47">
      <c r="A623" t="s">
        <v>697</v>
      </c>
      <c r="B623">
        <v>1992</v>
      </c>
      <c r="C623" t="s">
        <v>71</v>
      </c>
      <c r="D623" s="3" t="s">
        <v>72</v>
      </c>
      <c r="E623">
        <v>3251238</v>
      </c>
      <c r="F623" t="s">
        <v>73</v>
      </c>
      <c r="G623" t="s">
        <v>188</v>
      </c>
      <c r="H623" t="s">
        <v>153</v>
      </c>
      <c r="I623" t="s">
        <v>154</v>
      </c>
      <c r="J623" t="s">
        <v>174</v>
      </c>
      <c r="K623" t="s">
        <v>75</v>
      </c>
      <c r="L623" t="s">
        <v>55</v>
      </c>
      <c r="M623">
        <v>22</v>
      </c>
      <c r="O623">
        <v>29.2</v>
      </c>
      <c r="P623" t="s">
        <v>77</v>
      </c>
      <c r="Q623">
        <v>4</v>
      </c>
      <c r="R623" t="s">
        <v>700</v>
      </c>
      <c r="S623" t="s">
        <v>122</v>
      </c>
      <c r="T623" t="s">
        <v>700</v>
      </c>
      <c r="U623" t="s">
        <v>122</v>
      </c>
      <c r="V623">
        <v>4</v>
      </c>
      <c r="W623">
        <v>96</v>
      </c>
      <c r="X623" t="s">
        <v>79</v>
      </c>
      <c r="Y623">
        <v>4</v>
      </c>
      <c r="Z623" t="s">
        <v>81</v>
      </c>
      <c r="AA623" t="s">
        <v>81</v>
      </c>
      <c r="AB623" t="s">
        <v>114</v>
      </c>
      <c r="AD623">
        <v>500</v>
      </c>
      <c r="AG623" t="s">
        <v>122</v>
      </c>
      <c r="AH623">
        <v>500</v>
      </c>
      <c r="AK623" t="s">
        <v>122</v>
      </c>
      <c r="AL623">
        <v>50</v>
      </c>
      <c r="AM623" t="str">
        <f t="shared" si="79"/>
        <v>Significant</v>
      </c>
      <c r="AN623" t="str">
        <f t="shared" si="80"/>
        <v>Low</v>
      </c>
      <c r="AQ623" t="s">
        <v>77</v>
      </c>
      <c r="AS623" t="s">
        <v>699</v>
      </c>
      <c r="AT623" t="s">
        <v>68</v>
      </c>
      <c r="AU623" t="s">
        <v>69</v>
      </c>
    </row>
    <row r="624" spans="1:47">
      <c r="A624" t="s">
        <v>697</v>
      </c>
      <c r="B624">
        <v>1992</v>
      </c>
      <c r="C624" t="s">
        <v>71</v>
      </c>
      <c r="D624" s="3" t="s">
        <v>72</v>
      </c>
      <c r="E624">
        <v>3251238</v>
      </c>
      <c r="F624" t="s">
        <v>73</v>
      </c>
      <c r="G624" t="s">
        <v>188</v>
      </c>
      <c r="H624" t="s">
        <v>153</v>
      </c>
      <c r="I624" t="s">
        <v>154</v>
      </c>
      <c r="J624" t="s">
        <v>174</v>
      </c>
      <c r="K624" t="s">
        <v>75</v>
      </c>
      <c r="L624" t="s">
        <v>55</v>
      </c>
      <c r="M624">
        <v>12</v>
      </c>
      <c r="O624">
        <v>7.3</v>
      </c>
      <c r="P624" t="s">
        <v>77</v>
      </c>
      <c r="Q624">
        <v>4</v>
      </c>
      <c r="R624" t="s">
        <v>700</v>
      </c>
      <c r="S624" t="s">
        <v>122</v>
      </c>
      <c r="T624" t="s">
        <v>700</v>
      </c>
      <c r="U624" t="s">
        <v>122</v>
      </c>
      <c r="V624">
        <v>4</v>
      </c>
      <c r="W624">
        <v>96</v>
      </c>
      <c r="X624" t="s">
        <v>79</v>
      </c>
      <c r="Y624">
        <v>4</v>
      </c>
      <c r="Z624" t="s">
        <v>81</v>
      </c>
      <c r="AA624" t="s">
        <v>81</v>
      </c>
      <c r="AB624" t="s">
        <v>114</v>
      </c>
      <c r="AD624">
        <v>3200</v>
      </c>
      <c r="AG624" t="s">
        <v>122</v>
      </c>
      <c r="AH624">
        <v>3200</v>
      </c>
      <c r="AK624" t="s">
        <v>122</v>
      </c>
      <c r="AL624">
        <v>50</v>
      </c>
      <c r="AM624" t="str">
        <f t="shared" si="79"/>
        <v>Significant</v>
      </c>
      <c r="AN624" t="str">
        <f t="shared" si="80"/>
        <v>Low</v>
      </c>
      <c r="AQ624" t="s">
        <v>77</v>
      </c>
      <c r="AS624" t="s">
        <v>702</v>
      </c>
      <c r="AT624" t="s">
        <v>68</v>
      </c>
      <c r="AU624" t="s">
        <v>69</v>
      </c>
    </row>
    <row r="625" spans="1:47">
      <c r="A625" t="s">
        <v>697</v>
      </c>
      <c r="B625">
        <v>1992</v>
      </c>
      <c r="C625" t="s">
        <v>71</v>
      </c>
      <c r="D625" s="3" t="s">
        <v>72</v>
      </c>
      <c r="E625">
        <v>3251238</v>
      </c>
      <c r="F625" t="s">
        <v>73</v>
      </c>
      <c r="G625" t="s">
        <v>188</v>
      </c>
      <c r="H625" t="s">
        <v>153</v>
      </c>
      <c r="I625" t="s">
        <v>154</v>
      </c>
      <c r="J625" t="s">
        <v>174</v>
      </c>
      <c r="K625" t="s">
        <v>75</v>
      </c>
      <c r="L625" t="s">
        <v>55</v>
      </c>
      <c r="M625">
        <v>12</v>
      </c>
      <c r="O625">
        <v>14.6</v>
      </c>
      <c r="P625" t="s">
        <v>77</v>
      </c>
      <c r="Q625">
        <v>4</v>
      </c>
      <c r="R625" t="s">
        <v>700</v>
      </c>
      <c r="S625" t="s">
        <v>122</v>
      </c>
      <c r="T625" t="s">
        <v>700</v>
      </c>
      <c r="U625" t="s">
        <v>122</v>
      </c>
      <c r="V625">
        <v>4</v>
      </c>
      <c r="W625">
        <v>96</v>
      </c>
      <c r="X625" t="s">
        <v>79</v>
      </c>
      <c r="Y625">
        <v>4</v>
      </c>
      <c r="Z625" t="s">
        <v>81</v>
      </c>
      <c r="AA625" t="s">
        <v>81</v>
      </c>
      <c r="AB625" t="s">
        <v>114</v>
      </c>
      <c r="AD625">
        <v>4000</v>
      </c>
      <c r="AG625" t="s">
        <v>122</v>
      </c>
      <c r="AH625">
        <v>4000</v>
      </c>
      <c r="AK625" t="s">
        <v>122</v>
      </c>
      <c r="AL625">
        <v>50</v>
      </c>
      <c r="AM625" t="str">
        <f t="shared" si="79"/>
        <v>Significant</v>
      </c>
      <c r="AN625" t="str">
        <f t="shared" si="80"/>
        <v>Low</v>
      </c>
      <c r="AQ625" t="s">
        <v>77</v>
      </c>
      <c r="AS625" t="s">
        <v>702</v>
      </c>
      <c r="AT625" t="s">
        <v>68</v>
      </c>
      <c r="AU625" t="s">
        <v>69</v>
      </c>
    </row>
    <row r="626" spans="1:47">
      <c r="A626" t="s">
        <v>697</v>
      </c>
      <c r="B626">
        <v>1992</v>
      </c>
      <c r="C626" t="s">
        <v>71</v>
      </c>
      <c r="D626" s="3" t="s">
        <v>72</v>
      </c>
      <c r="E626">
        <v>3251238</v>
      </c>
      <c r="F626" t="s">
        <v>73</v>
      </c>
      <c r="G626" t="s">
        <v>188</v>
      </c>
      <c r="H626" t="s">
        <v>153</v>
      </c>
      <c r="I626" t="s">
        <v>154</v>
      </c>
      <c r="J626" t="s">
        <v>174</v>
      </c>
      <c r="K626" t="s">
        <v>75</v>
      </c>
      <c r="L626" t="s">
        <v>55</v>
      </c>
      <c r="M626">
        <v>12</v>
      </c>
      <c r="O626">
        <v>21.9</v>
      </c>
      <c r="P626" t="s">
        <v>77</v>
      </c>
      <c r="Q626">
        <v>4</v>
      </c>
      <c r="R626" t="s">
        <v>700</v>
      </c>
      <c r="S626" t="s">
        <v>122</v>
      </c>
      <c r="T626" t="s">
        <v>700</v>
      </c>
      <c r="U626" t="s">
        <v>122</v>
      </c>
      <c r="V626">
        <v>4</v>
      </c>
      <c r="W626">
        <v>96</v>
      </c>
      <c r="X626" t="s">
        <v>79</v>
      </c>
      <c r="Y626">
        <v>4</v>
      </c>
      <c r="Z626" t="s">
        <v>81</v>
      </c>
      <c r="AA626" t="s">
        <v>81</v>
      </c>
      <c r="AB626" t="s">
        <v>114</v>
      </c>
      <c r="AD626">
        <v>3200</v>
      </c>
      <c r="AG626" t="s">
        <v>122</v>
      </c>
      <c r="AH626">
        <v>3200</v>
      </c>
      <c r="AK626" t="s">
        <v>122</v>
      </c>
      <c r="AL626">
        <v>50</v>
      </c>
      <c r="AM626" t="str">
        <f t="shared" si="79"/>
        <v>Significant</v>
      </c>
      <c r="AN626" t="str">
        <f t="shared" si="80"/>
        <v>Low</v>
      </c>
      <c r="AQ626" t="s">
        <v>77</v>
      </c>
      <c r="AS626" t="s">
        <v>702</v>
      </c>
      <c r="AT626" t="s">
        <v>68</v>
      </c>
      <c r="AU626" t="s">
        <v>69</v>
      </c>
    </row>
    <row r="627" spans="1:47">
      <c r="A627" t="s">
        <v>697</v>
      </c>
      <c r="B627">
        <v>1992</v>
      </c>
      <c r="C627" t="s">
        <v>71</v>
      </c>
      <c r="D627" s="3" t="s">
        <v>72</v>
      </c>
      <c r="E627">
        <v>3251238</v>
      </c>
      <c r="F627" t="s">
        <v>73</v>
      </c>
      <c r="G627" t="s">
        <v>188</v>
      </c>
      <c r="H627" t="s">
        <v>153</v>
      </c>
      <c r="I627" t="s">
        <v>154</v>
      </c>
      <c r="J627" t="s">
        <v>174</v>
      </c>
      <c r="K627" t="s">
        <v>75</v>
      </c>
      <c r="L627" t="s">
        <v>55</v>
      </c>
      <c r="M627">
        <v>12</v>
      </c>
      <c r="O627">
        <v>29.2</v>
      </c>
      <c r="P627" t="s">
        <v>77</v>
      </c>
      <c r="Q627">
        <v>4</v>
      </c>
      <c r="R627" t="s">
        <v>700</v>
      </c>
      <c r="S627" t="s">
        <v>122</v>
      </c>
      <c r="T627" t="s">
        <v>700</v>
      </c>
      <c r="U627" t="s">
        <v>122</v>
      </c>
      <c r="V627">
        <v>4</v>
      </c>
      <c r="W627">
        <v>96</v>
      </c>
      <c r="X627" t="s">
        <v>79</v>
      </c>
      <c r="Y627">
        <v>4</v>
      </c>
      <c r="Z627" t="s">
        <v>81</v>
      </c>
      <c r="AA627" t="s">
        <v>81</v>
      </c>
      <c r="AB627" t="s">
        <v>114</v>
      </c>
      <c r="AD627">
        <v>2700</v>
      </c>
      <c r="AG627" t="s">
        <v>122</v>
      </c>
      <c r="AH627">
        <v>2700</v>
      </c>
      <c r="AK627" t="s">
        <v>122</v>
      </c>
      <c r="AL627">
        <v>50</v>
      </c>
      <c r="AM627" t="str">
        <f t="shared" si="79"/>
        <v>Significant</v>
      </c>
      <c r="AN627" t="str">
        <f t="shared" si="80"/>
        <v>Low</v>
      </c>
      <c r="AQ627" t="s">
        <v>77</v>
      </c>
      <c r="AS627" t="s">
        <v>702</v>
      </c>
      <c r="AT627" t="s">
        <v>68</v>
      </c>
      <c r="AU627" t="s">
        <v>69</v>
      </c>
    </row>
    <row r="628" spans="1:47">
      <c r="A628" t="s">
        <v>697</v>
      </c>
      <c r="B628">
        <v>1992</v>
      </c>
      <c r="C628" t="s">
        <v>71</v>
      </c>
      <c r="D628" s="3" t="s">
        <v>72</v>
      </c>
      <c r="E628">
        <v>3251238</v>
      </c>
      <c r="F628" t="s">
        <v>73</v>
      </c>
      <c r="G628" t="s">
        <v>188</v>
      </c>
      <c r="H628" t="s">
        <v>153</v>
      </c>
      <c r="I628" t="s">
        <v>154</v>
      </c>
      <c r="J628" t="s">
        <v>174</v>
      </c>
      <c r="K628" t="s">
        <v>75</v>
      </c>
      <c r="L628" t="s">
        <v>55</v>
      </c>
      <c r="M628">
        <v>17</v>
      </c>
      <c r="O628">
        <v>7.3</v>
      </c>
      <c r="P628" t="s">
        <v>77</v>
      </c>
      <c r="Q628">
        <v>4</v>
      </c>
      <c r="R628" t="s">
        <v>700</v>
      </c>
      <c r="S628" t="s">
        <v>122</v>
      </c>
      <c r="T628" t="s">
        <v>700</v>
      </c>
      <c r="U628" t="s">
        <v>122</v>
      </c>
      <c r="V628">
        <v>4</v>
      </c>
      <c r="W628">
        <v>96</v>
      </c>
      <c r="X628" t="s">
        <v>79</v>
      </c>
      <c r="Y628">
        <v>4</v>
      </c>
      <c r="Z628" t="s">
        <v>81</v>
      </c>
      <c r="AA628" t="s">
        <v>81</v>
      </c>
      <c r="AB628" t="s">
        <v>114</v>
      </c>
      <c r="AD628">
        <v>3900</v>
      </c>
      <c r="AG628" t="s">
        <v>122</v>
      </c>
      <c r="AH628">
        <v>3900</v>
      </c>
      <c r="AK628" t="s">
        <v>122</v>
      </c>
      <c r="AL628">
        <v>50</v>
      </c>
      <c r="AM628" t="str">
        <f t="shared" si="79"/>
        <v>Significant</v>
      </c>
      <c r="AN628" t="str">
        <f t="shared" si="80"/>
        <v>Low</v>
      </c>
      <c r="AQ628" t="s">
        <v>77</v>
      </c>
      <c r="AS628" t="s">
        <v>702</v>
      </c>
      <c r="AT628" t="s">
        <v>68</v>
      </c>
      <c r="AU628" t="s">
        <v>69</v>
      </c>
    </row>
    <row r="629" spans="1:47">
      <c r="A629" t="s">
        <v>697</v>
      </c>
      <c r="B629">
        <v>1992</v>
      </c>
      <c r="C629" t="s">
        <v>71</v>
      </c>
      <c r="D629" s="3" t="s">
        <v>72</v>
      </c>
      <c r="E629">
        <v>3251238</v>
      </c>
      <c r="F629" t="s">
        <v>73</v>
      </c>
      <c r="G629" t="s">
        <v>188</v>
      </c>
      <c r="H629" t="s">
        <v>153</v>
      </c>
      <c r="I629" t="s">
        <v>154</v>
      </c>
      <c r="J629" t="s">
        <v>174</v>
      </c>
      <c r="K629" t="s">
        <v>75</v>
      </c>
      <c r="L629" t="s">
        <v>55</v>
      </c>
      <c r="M629">
        <v>17</v>
      </c>
      <c r="O629">
        <v>14.6</v>
      </c>
      <c r="P629" t="s">
        <v>77</v>
      </c>
      <c r="Q629">
        <v>4</v>
      </c>
      <c r="R629" t="s">
        <v>700</v>
      </c>
      <c r="S629" t="s">
        <v>122</v>
      </c>
      <c r="T629" t="s">
        <v>700</v>
      </c>
      <c r="U629" t="s">
        <v>122</v>
      </c>
      <c r="V629">
        <v>4</v>
      </c>
      <c r="W629">
        <v>96</v>
      </c>
      <c r="X629" t="s">
        <v>79</v>
      </c>
      <c r="Y629">
        <v>4</v>
      </c>
      <c r="Z629" t="s">
        <v>81</v>
      </c>
      <c r="AA629" t="s">
        <v>81</v>
      </c>
      <c r="AB629" t="s">
        <v>114</v>
      </c>
      <c r="AD629">
        <v>3100</v>
      </c>
      <c r="AG629" t="s">
        <v>122</v>
      </c>
      <c r="AH629">
        <v>3100</v>
      </c>
      <c r="AK629" t="s">
        <v>122</v>
      </c>
      <c r="AL629">
        <v>50</v>
      </c>
      <c r="AM629" t="str">
        <f t="shared" si="79"/>
        <v>Significant</v>
      </c>
      <c r="AN629" t="str">
        <f t="shared" si="80"/>
        <v>Low</v>
      </c>
      <c r="AQ629" t="s">
        <v>77</v>
      </c>
      <c r="AS629" t="s">
        <v>702</v>
      </c>
      <c r="AT629" t="s">
        <v>68</v>
      </c>
      <c r="AU629" t="s">
        <v>69</v>
      </c>
    </row>
    <row r="630" spans="1:47">
      <c r="A630" t="s">
        <v>697</v>
      </c>
      <c r="B630">
        <v>1992</v>
      </c>
      <c r="C630" t="s">
        <v>71</v>
      </c>
      <c r="D630" s="3" t="s">
        <v>72</v>
      </c>
      <c r="E630">
        <v>3251238</v>
      </c>
      <c r="F630" t="s">
        <v>73</v>
      </c>
      <c r="G630" t="s">
        <v>188</v>
      </c>
      <c r="H630" t="s">
        <v>153</v>
      </c>
      <c r="I630" t="s">
        <v>154</v>
      </c>
      <c r="J630" t="s">
        <v>174</v>
      </c>
      <c r="K630" t="s">
        <v>75</v>
      </c>
      <c r="L630" t="s">
        <v>55</v>
      </c>
      <c r="M630">
        <v>17</v>
      </c>
      <c r="O630">
        <v>21.9</v>
      </c>
      <c r="P630" t="s">
        <v>77</v>
      </c>
      <c r="Q630">
        <v>4</v>
      </c>
      <c r="R630" t="s">
        <v>700</v>
      </c>
      <c r="S630" t="s">
        <v>122</v>
      </c>
      <c r="T630" t="s">
        <v>700</v>
      </c>
      <c r="U630" t="s">
        <v>122</v>
      </c>
      <c r="V630">
        <v>4</v>
      </c>
      <c r="W630">
        <v>96</v>
      </c>
      <c r="X630" t="s">
        <v>79</v>
      </c>
      <c r="Y630">
        <v>4</v>
      </c>
      <c r="Z630" t="s">
        <v>81</v>
      </c>
      <c r="AA630" t="s">
        <v>81</v>
      </c>
      <c r="AB630" t="s">
        <v>114</v>
      </c>
      <c r="AD630">
        <v>2900</v>
      </c>
      <c r="AG630" t="s">
        <v>122</v>
      </c>
      <c r="AH630">
        <v>2900</v>
      </c>
      <c r="AK630" t="s">
        <v>122</v>
      </c>
      <c r="AL630">
        <v>50</v>
      </c>
      <c r="AM630" t="str">
        <f t="shared" si="79"/>
        <v>Significant</v>
      </c>
      <c r="AN630" t="str">
        <f t="shared" si="80"/>
        <v>Low</v>
      </c>
      <c r="AQ630" t="s">
        <v>77</v>
      </c>
      <c r="AS630" t="s">
        <v>702</v>
      </c>
      <c r="AT630" t="s">
        <v>68</v>
      </c>
      <c r="AU630" t="s">
        <v>69</v>
      </c>
    </row>
    <row r="631" spans="1:47">
      <c r="A631" t="s">
        <v>697</v>
      </c>
      <c r="B631">
        <v>1992</v>
      </c>
      <c r="C631" t="s">
        <v>71</v>
      </c>
      <c r="D631" s="3" t="s">
        <v>72</v>
      </c>
      <c r="E631">
        <v>3251238</v>
      </c>
      <c r="F631" t="s">
        <v>73</v>
      </c>
      <c r="G631" t="s">
        <v>188</v>
      </c>
      <c r="H631" t="s">
        <v>153</v>
      </c>
      <c r="I631" t="s">
        <v>154</v>
      </c>
      <c r="J631" t="s">
        <v>174</v>
      </c>
      <c r="K631" t="s">
        <v>75</v>
      </c>
      <c r="L631" t="s">
        <v>55</v>
      </c>
      <c r="M631">
        <v>17</v>
      </c>
      <c r="O631">
        <v>29.2</v>
      </c>
      <c r="P631" t="s">
        <v>77</v>
      </c>
      <c r="Q631">
        <v>4</v>
      </c>
      <c r="R631" t="s">
        <v>700</v>
      </c>
      <c r="S631" t="s">
        <v>122</v>
      </c>
      <c r="T631" t="s">
        <v>700</v>
      </c>
      <c r="U631" t="s">
        <v>122</v>
      </c>
      <c r="V631">
        <v>4</v>
      </c>
      <c r="W631">
        <v>96</v>
      </c>
      <c r="X631" t="s">
        <v>79</v>
      </c>
      <c r="Y631">
        <v>4</v>
      </c>
      <c r="Z631" t="s">
        <v>81</v>
      </c>
      <c r="AA631" t="s">
        <v>81</v>
      </c>
      <c r="AB631" t="s">
        <v>114</v>
      </c>
      <c r="AD631">
        <v>2900</v>
      </c>
      <c r="AG631" t="s">
        <v>122</v>
      </c>
      <c r="AH631">
        <v>2900</v>
      </c>
      <c r="AK631" t="s">
        <v>122</v>
      </c>
      <c r="AL631">
        <v>50</v>
      </c>
      <c r="AM631" t="str">
        <f t="shared" si="79"/>
        <v>Significant</v>
      </c>
      <c r="AN631" t="str">
        <f t="shared" si="80"/>
        <v>Low</v>
      </c>
      <c r="AQ631" t="s">
        <v>77</v>
      </c>
      <c r="AS631" t="s">
        <v>702</v>
      </c>
      <c r="AT631" t="s">
        <v>68</v>
      </c>
      <c r="AU631" t="s">
        <v>69</v>
      </c>
    </row>
    <row r="632" spans="1:47">
      <c r="A632" t="s">
        <v>697</v>
      </c>
      <c r="B632">
        <v>1992</v>
      </c>
      <c r="C632" t="s">
        <v>71</v>
      </c>
      <c r="D632" s="3" t="s">
        <v>72</v>
      </c>
      <c r="E632">
        <v>3251238</v>
      </c>
      <c r="F632" t="s">
        <v>73</v>
      </c>
      <c r="G632" t="s">
        <v>188</v>
      </c>
      <c r="H632" t="s">
        <v>153</v>
      </c>
      <c r="I632" t="s">
        <v>154</v>
      </c>
      <c r="J632" t="s">
        <v>174</v>
      </c>
      <c r="K632" t="s">
        <v>75</v>
      </c>
      <c r="L632" t="s">
        <v>55</v>
      </c>
      <c r="M632">
        <v>22</v>
      </c>
      <c r="O632">
        <v>7.3</v>
      </c>
      <c r="P632" t="s">
        <v>77</v>
      </c>
      <c r="Q632">
        <v>4</v>
      </c>
      <c r="R632" t="s">
        <v>700</v>
      </c>
      <c r="S632" t="s">
        <v>122</v>
      </c>
      <c r="T632" t="s">
        <v>700</v>
      </c>
      <c r="U632" t="s">
        <v>122</v>
      </c>
      <c r="V632">
        <v>4</v>
      </c>
      <c r="W632">
        <v>96</v>
      </c>
      <c r="X632" t="s">
        <v>79</v>
      </c>
      <c r="Y632">
        <v>4</v>
      </c>
      <c r="Z632" t="s">
        <v>81</v>
      </c>
      <c r="AA632" t="s">
        <v>81</v>
      </c>
      <c r="AB632" t="s">
        <v>114</v>
      </c>
      <c r="AD632">
        <v>3700</v>
      </c>
      <c r="AG632" t="s">
        <v>122</v>
      </c>
      <c r="AH632">
        <v>3700</v>
      </c>
      <c r="AK632" t="s">
        <v>122</v>
      </c>
      <c r="AL632">
        <v>50</v>
      </c>
      <c r="AM632" t="str">
        <f t="shared" si="79"/>
        <v>Significant</v>
      </c>
      <c r="AN632" t="str">
        <f t="shared" si="80"/>
        <v>Low</v>
      </c>
      <c r="AQ632" t="s">
        <v>77</v>
      </c>
      <c r="AS632" t="s">
        <v>702</v>
      </c>
      <c r="AT632" t="s">
        <v>68</v>
      </c>
      <c r="AU632" t="s">
        <v>69</v>
      </c>
    </row>
    <row r="633" spans="1:47">
      <c r="A633" t="s">
        <v>697</v>
      </c>
      <c r="B633">
        <v>1992</v>
      </c>
      <c r="C633" t="s">
        <v>71</v>
      </c>
      <c r="D633" s="3" t="s">
        <v>72</v>
      </c>
      <c r="E633">
        <v>3251238</v>
      </c>
      <c r="F633" t="s">
        <v>73</v>
      </c>
      <c r="G633" t="s">
        <v>188</v>
      </c>
      <c r="H633" t="s">
        <v>153</v>
      </c>
      <c r="I633" t="s">
        <v>154</v>
      </c>
      <c r="J633" t="s">
        <v>174</v>
      </c>
      <c r="K633" t="s">
        <v>75</v>
      </c>
      <c r="L633" t="s">
        <v>55</v>
      </c>
      <c r="M633">
        <v>22</v>
      </c>
      <c r="O633">
        <v>14.6</v>
      </c>
      <c r="P633" t="s">
        <v>77</v>
      </c>
      <c r="Q633">
        <v>4</v>
      </c>
      <c r="R633" t="s">
        <v>700</v>
      </c>
      <c r="S633" t="s">
        <v>122</v>
      </c>
      <c r="T633" t="s">
        <v>700</v>
      </c>
      <c r="U633" t="s">
        <v>122</v>
      </c>
      <c r="V633">
        <v>4</v>
      </c>
      <c r="W633">
        <v>96</v>
      </c>
      <c r="X633" t="s">
        <v>79</v>
      </c>
      <c r="Y633">
        <v>4</v>
      </c>
      <c r="Z633" t="s">
        <v>81</v>
      </c>
      <c r="AA633" t="s">
        <v>81</v>
      </c>
      <c r="AB633" t="s">
        <v>114</v>
      </c>
      <c r="AD633">
        <v>2800</v>
      </c>
      <c r="AG633" t="s">
        <v>122</v>
      </c>
      <c r="AH633">
        <v>2800</v>
      </c>
      <c r="AK633" t="s">
        <v>122</v>
      </c>
      <c r="AL633">
        <v>50</v>
      </c>
      <c r="AM633" t="str">
        <f t="shared" si="79"/>
        <v>Significant</v>
      </c>
      <c r="AN633" t="str">
        <f t="shared" si="80"/>
        <v>Low</v>
      </c>
      <c r="AQ633" t="s">
        <v>77</v>
      </c>
      <c r="AS633" t="s">
        <v>702</v>
      </c>
      <c r="AT633" t="s">
        <v>68</v>
      </c>
      <c r="AU633" t="s">
        <v>69</v>
      </c>
    </row>
    <row r="634" spans="1:47">
      <c r="A634" t="s">
        <v>697</v>
      </c>
      <c r="B634">
        <v>1992</v>
      </c>
      <c r="C634" t="s">
        <v>71</v>
      </c>
      <c r="D634" s="3" t="s">
        <v>72</v>
      </c>
      <c r="E634">
        <v>3251238</v>
      </c>
      <c r="F634" t="s">
        <v>73</v>
      </c>
      <c r="G634" t="s">
        <v>188</v>
      </c>
      <c r="H634" t="s">
        <v>153</v>
      </c>
      <c r="I634" t="s">
        <v>154</v>
      </c>
      <c r="J634" t="s">
        <v>174</v>
      </c>
      <c r="K634" t="s">
        <v>75</v>
      </c>
      <c r="L634" t="s">
        <v>55</v>
      </c>
      <c r="M634">
        <v>22</v>
      </c>
      <c r="O634">
        <v>21.9</v>
      </c>
      <c r="P634" t="s">
        <v>77</v>
      </c>
      <c r="Q634">
        <v>4</v>
      </c>
      <c r="R634" t="s">
        <v>700</v>
      </c>
      <c r="S634" t="s">
        <v>122</v>
      </c>
      <c r="T634" t="s">
        <v>700</v>
      </c>
      <c r="U634" t="s">
        <v>122</v>
      </c>
      <c r="V634">
        <v>4</v>
      </c>
      <c r="W634">
        <v>96</v>
      </c>
      <c r="X634" t="s">
        <v>79</v>
      </c>
      <c r="Y634">
        <v>4</v>
      </c>
      <c r="Z634" t="s">
        <v>81</v>
      </c>
      <c r="AA634" t="s">
        <v>81</v>
      </c>
      <c r="AB634" t="s">
        <v>114</v>
      </c>
      <c r="AD634">
        <v>2700</v>
      </c>
      <c r="AG634" t="s">
        <v>122</v>
      </c>
      <c r="AH634">
        <v>2700</v>
      </c>
      <c r="AK634" t="s">
        <v>122</v>
      </c>
      <c r="AL634">
        <v>50</v>
      </c>
      <c r="AM634" t="str">
        <f t="shared" si="79"/>
        <v>Significant</v>
      </c>
      <c r="AN634" t="str">
        <f t="shared" si="80"/>
        <v>Low</v>
      </c>
      <c r="AQ634" t="s">
        <v>77</v>
      </c>
      <c r="AS634" t="s">
        <v>702</v>
      </c>
      <c r="AT634" t="s">
        <v>68</v>
      </c>
      <c r="AU634" t="s">
        <v>69</v>
      </c>
    </row>
    <row r="635" spans="1:47">
      <c r="A635" t="s">
        <v>697</v>
      </c>
      <c r="B635">
        <v>1992</v>
      </c>
      <c r="C635" t="s">
        <v>71</v>
      </c>
      <c r="D635" s="3" t="s">
        <v>72</v>
      </c>
      <c r="E635">
        <v>3251238</v>
      </c>
      <c r="F635" t="s">
        <v>73</v>
      </c>
      <c r="G635" t="s">
        <v>188</v>
      </c>
      <c r="H635" t="s">
        <v>153</v>
      </c>
      <c r="I635" t="s">
        <v>154</v>
      </c>
      <c r="J635" t="s">
        <v>174</v>
      </c>
      <c r="K635" t="s">
        <v>75</v>
      </c>
      <c r="L635" t="s">
        <v>55</v>
      </c>
      <c r="M635">
        <v>22</v>
      </c>
      <c r="O635">
        <v>29.2</v>
      </c>
      <c r="P635" t="s">
        <v>77</v>
      </c>
      <c r="Q635">
        <v>4</v>
      </c>
      <c r="R635" t="s">
        <v>700</v>
      </c>
      <c r="S635" t="s">
        <v>122</v>
      </c>
      <c r="T635" t="s">
        <v>700</v>
      </c>
      <c r="U635" t="s">
        <v>122</v>
      </c>
      <c r="V635">
        <v>4</v>
      </c>
      <c r="W635">
        <v>96</v>
      </c>
      <c r="X635" t="s">
        <v>79</v>
      </c>
      <c r="Y635">
        <v>4</v>
      </c>
      <c r="Z635" t="s">
        <v>81</v>
      </c>
      <c r="AA635" t="s">
        <v>81</v>
      </c>
      <c r="AB635" t="s">
        <v>114</v>
      </c>
      <c r="AD635">
        <v>4100</v>
      </c>
      <c r="AG635" t="s">
        <v>122</v>
      </c>
      <c r="AH635">
        <v>4100</v>
      </c>
      <c r="AK635" t="s">
        <v>122</v>
      </c>
      <c r="AL635">
        <v>50</v>
      </c>
      <c r="AM635" t="str">
        <f t="shared" si="79"/>
        <v>Significant</v>
      </c>
      <c r="AN635" t="str">
        <f t="shared" si="80"/>
        <v>Low</v>
      </c>
      <c r="AQ635" t="s">
        <v>77</v>
      </c>
      <c r="AS635" t="s">
        <v>702</v>
      </c>
      <c r="AT635" t="s">
        <v>68</v>
      </c>
      <c r="AU635" t="s">
        <v>69</v>
      </c>
    </row>
    <row r="636" spans="1:47" ht="63">
      <c r="A636" t="s">
        <v>703</v>
      </c>
      <c r="B636" t="s">
        <v>704</v>
      </c>
      <c r="C636" t="s">
        <v>71</v>
      </c>
      <c r="D636" s="3" t="s">
        <v>72</v>
      </c>
      <c r="E636">
        <v>3251238</v>
      </c>
      <c r="F636" t="s">
        <v>73</v>
      </c>
      <c r="G636" t="s">
        <v>188</v>
      </c>
      <c r="H636" t="s">
        <v>153</v>
      </c>
      <c r="I636" t="s">
        <v>154</v>
      </c>
      <c r="J636" t="s">
        <v>74</v>
      </c>
      <c r="K636" t="s">
        <v>120</v>
      </c>
      <c r="L636" t="s">
        <v>55</v>
      </c>
      <c r="M636">
        <v>12</v>
      </c>
      <c r="O636">
        <v>7.6</v>
      </c>
      <c r="P636" t="s">
        <v>77</v>
      </c>
      <c r="Q636">
        <v>4</v>
      </c>
      <c r="R636" t="s">
        <v>705</v>
      </c>
      <c r="S636" t="s">
        <v>122</v>
      </c>
      <c r="T636" t="s">
        <v>705</v>
      </c>
      <c r="U636" t="s">
        <v>122</v>
      </c>
      <c r="V636">
        <v>4</v>
      </c>
      <c r="W636">
        <v>96</v>
      </c>
      <c r="X636" t="s">
        <v>79</v>
      </c>
      <c r="Y636">
        <v>4</v>
      </c>
      <c r="Z636" t="s">
        <v>81</v>
      </c>
      <c r="AA636" t="s">
        <v>81</v>
      </c>
      <c r="AB636" t="s">
        <v>114</v>
      </c>
      <c r="AD636">
        <v>402</v>
      </c>
      <c r="AG636" t="s">
        <v>122</v>
      </c>
      <c r="AH636">
        <v>402</v>
      </c>
      <c r="AK636" t="s">
        <v>122</v>
      </c>
      <c r="AL636">
        <v>50</v>
      </c>
      <c r="AM636" t="str">
        <f t="shared" si="79"/>
        <v>Significant</v>
      </c>
      <c r="AN636" t="str">
        <f t="shared" si="80"/>
        <v>Low</v>
      </c>
      <c r="AO636" t="str">
        <f>AM636</f>
        <v>Significant</v>
      </c>
      <c r="AP636" t="str">
        <f>AN636</f>
        <v>Low</v>
      </c>
      <c r="AQ636" t="s">
        <v>77</v>
      </c>
      <c r="AR636" s="28" t="s">
        <v>706</v>
      </c>
      <c r="AS636" t="s">
        <v>699</v>
      </c>
      <c r="AT636" t="s">
        <v>68</v>
      </c>
      <c r="AU636" t="s">
        <v>69</v>
      </c>
    </row>
    <row r="637" spans="1:47">
      <c r="A637" t="s">
        <v>703</v>
      </c>
      <c r="B637" t="s">
        <v>704</v>
      </c>
      <c r="C637" t="s">
        <v>71</v>
      </c>
      <c r="D637" s="3" t="s">
        <v>72</v>
      </c>
      <c r="E637">
        <v>3251238</v>
      </c>
      <c r="F637" t="s">
        <v>73</v>
      </c>
      <c r="G637" t="s">
        <v>188</v>
      </c>
      <c r="H637" t="s">
        <v>153</v>
      </c>
      <c r="I637" t="s">
        <v>154</v>
      </c>
      <c r="J637" t="s">
        <v>74</v>
      </c>
      <c r="K637" t="s">
        <v>120</v>
      </c>
      <c r="L637" t="s">
        <v>55</v>
      </c>
      <c r="M637">
        <v>12</v>
      </c>
      <c r="O637">
        <v>15.25</v>
      </c>
      <c r="P637" t="s">
        <v>77</v>
      </c>
      <c r="Q637">
        <v>4</v>
      </c>
      <c r="R637" t="s">
        <v>705</v>
      </c>
      <c r="S637" t="s">
        <v>122</v>
      </c>
      <c r="T637" t="s">
        <v>705</v>
      </c>
      <c r="U637" t="s">
        <v>122</v>
      </c>
      <c r="V637">
        <v>4</v>
      </c>
      <c r="W637">
        <v>96</v>
      </c>
      <c r="X637" t="s">
        <v>79</v>
      </c>
      <c r="Y637">
        <v>4</v>
      </c>
      <c r="Z637" t="s">
        <v>81</v>
      </c>
      <c r="AA637" t="s">
        <v>81</v>
      </c>
      <c r="AB637" t="s">
        <v>114</v>
      </c>
      <c r="AD637">
        <v>776</v>
      </c>
      <c r="AG637" t="s">
        <v>122</v>
      </c>
      <c r="AH637">
        <v>776</v>
      </c>
      <c r="AK637" t="s">
        <v>122</v>
      </c>
      <c r="AL637">
        <v>50</v>
      </c>
      <c r="AM637" t="str">
        <f t="shared" si="79"/>
        <v>Significant</v>
      </c>
      <c r="AN637" t="str">
        <f t="shared" si="80"/>
        <v>Low</v>
      </c>
      <c r="AQ637" t="s">
        <v>77</v>
      </c>
      <c r="AS637" t="s">
        <v>699</v>
      </c>
      <c r="AT637" t="s">
        <v>68</v>
      </c>
      <c r="AU637" t="s">
        <v>69</v>
      </c>
    </row>
    <row r="638" spans="1:47">
      <c r="A638" t="s">
        <v>703</v>
      </c>
      <c r="B638" t="s">
        <v>704</v>
      </c>
      <c r="C638" t="s">
        <v>71</v>
      </c>
      <c r="D638" s="3" t="s">
        <v>72</v>
      </c>
      <c r="E638">
        <v>3251238</v>
      </c>
      <c r="F638" t="s">
        <v>73</v>
      </c>
      <c r="G638" t="s">
        <v>188</v>
      </c>
      <c r="H638" t="s">
        <v>153</v>
      </c>
      <c r="I638" t="s">
        <v>154</v>
      </c>
      <c r="J638" t="s">
        <v>74</v>
      </c>
      <c r="K638" t="s">
        <v>120</v>
      </c>
      <c r="L638" t="s">
        <v>55</v>
      </c>
      <c r="M638">
        <v>12</v>
      </c>
      <c r="O638">
        <v>22.8</v>
      </c>
      <c r="P638" t="s">
        <v>77</v>
      </c>
      <c r="Q638">
        <v>4</v>
      </c>
      <c r="R638" t="s">
        <v>705</v>
      </c>
      <c r="S638" t="s">
        <v>122</v>
      </c>
      <c r="T638" t="s">
        <v>705</v>
      </c>
      <c r="U638" t="s">
        <v>122</v>
      </c>
      <c r="V638">
        <v>4</v>
      </c>
      <c r="W638">
        <v>96</v>
      </c>
      <c r="X638" t="s">
        <v>79</v>
      </c>
      <c r="Y638">
        <v>4</v>
      </c>
      <c r="Z638" t="s">
        <v>81</v>
      </c>
      <c r="AA638" t="s">
        <v>81</v>
      </c>
      <c r="AB638" t="s">
        <v>114</v>
      </c>
      <c r="AD638">
        <v>900</v>
      </c>
      <c r="AG638" t="s">
        <v>122</v>
      </c>
      <c r="AH638">
        <v>900</v>
      </c>
      <c r="AK638" t="s">
        <v>122</v>
      </c>
      <c r="AL638">
        <v>50</v>
      </c>
      <c r="AM638" t="str">
        <f t="shared" si="79"/>
        <v>Significant</v>
      </c>
      <c r="AN638" t="str">
        <f t="shared" si="80"/>
        <v>Low</v>
      </c>
      <c r="AQ638" t="s">
        <v>77</v>
      </c>
      <c r="AS638" t="s">
        <v>699</v>
      </c>
      <c r="AT638" t="s">
        <v>68</v>
      </c>
      <c r="AU638" t="s">
        <v>69</v>
      </c>
    </row>
    <row r="639" spans="1:47">
      <c r="A639" t="s">
        <v>703</v>
      </c>
      <c r="B639" t="s">
        <v>704</v>
      </c>
      <c r="C639" t="s">
        <v>71</v>
      </c>
      <c r="D639" s="3" t="s">
        <v>72</v>
      </c>
      <c r="E639">
        <v>3251238</v>
      </c>
      <c r="F639" t="s">
        <v>73</v>
      </c>
      <c r="G639" t="s">
        <v>188</v>
      </c>
      <c r="H639" t="s">
        <v>153</v>
      </c>
      <c r="I639" t="s">
        <v>154</v>
      </c>
      <c r="J639" t="s">
        <v>74</v>
      </c>
      <c r="K639" t="s">
        <v>120</v>
      </c>
      <c r="L639" t="s">
        <v>55</v>
      </c>
      <c r="M639">
        <v>12</v>
      </c>
      <c r="O639">
        <v>30.5</v>
      </c>
      <c r="P639" t="s">
        <v>77</v>
      </c>
      <c r="Q639">
        <v>4</v>
      </c>
      <c r="R639" t="s">
        <v>705</v>
      </c>
      <c r="S639" t="s">
        <v>122</v>
      </c>
      <c r="T639" t="s">
        <v>705</v>
      </c>
      <c r="U639" t="s">
        <v>122</v>
      </c>
      <c r="V639">
        <v>4</v>
      </c>
      <c r="W639">
        <v>96</v>
      </c>
      <c r="X639" t="s">
        <v>79</v>
      </c>
      <c r="Y639">
        <v>4</v>
      </c>
      <c r="Z639" t="s">
        <v>81</v>
      </c>
      <c r="AA639" t="s">
        <v>81</v>
      </c>
      <c r="AB639" t="s">
        <v>114</v>
      </c>
      <c r="AD639">
        <v>890</v>
      </c>
      <c r="AG639" t="s">
        <v>122</v>
      </c>
      <c r="AH639">
        <v>890</v>
      </c>
      <c r="AK639" t="s">
        <v>122</v>
      </c>
      <c r="AL639">
        <v>50</v>
      </c>
      <c r="AM639" t="str">
        <f t="shared" si="79"/>
        <v>Significant</v>
      </c>
      <c r="AN639" t="str">
        <f t="shared" si="80"/>
        <v>Low</v>
      </c>
      <c r="AQ639" t="s">
        <v>77</v>
      </c>
      <c r="AS639" t="s">
        <v>699</v>
      </c>
      <c r="AT639" t="s">
        <v>68</v>
      </c>
      <c r="AU639" t="s">
        <v>69</v>
      </c>
    </row>
    <row r="640" spans="1:47">
      <c r="A640" t="s">
        <v>703</v>
      </c>
      <c r="B640" t="s">
        <v>704</v>
      </c>
      <c r="C640" t="s">
        <v>71</v>
      </c>
      <c r="D640" s="3" t="s">
        <v>72</v>
      </c>
      <c r="E640">
        <v>3251238</v>
      </c>
      <c r="F640" t="s">
        <v>73</v>
      </c>
      <c r="G640" t="s">
        <v>188</v>
      </c>
      <c r="H640" t="s">
        <v>153</v>
      </c>
      <c r="I640" t="s">
        <v>154</v>
      </c>
      <c r="J640" t="s">
        <v>74</v>
      </c>
      <c r="K640" t="s">
        <v>120</v>
      </c>
      <c r="L640" t="s">
        <v>55</v>
      </c>
      <c r="M640">
        <v>17</v>
      </c>
      <c r="O640">
        <v>7.6</v>
      </c>
      <c r="P640" t="s">
        <v>77</v>
      </c>
      <c r="Q640">
        <v>4</v>
      </c>
      <c r="R640" t="s">
        <v>705</v>
      </c>
      <c r="S640" t="s">
        <v>122</v>
      </c>
      <c r="T640" t="s">
        <v>705</v>
      </c>
      <c r="U640" t="s">
        <v>122</v>
      </c>
      <c r="V640">
        <v>4</v>
      </c>
      <c r="W640">
        <v>96</v>
      </c>
      <c r="X640" t="s">
        <v>79</v>
      </c>
      <c r="Y640">
        <v>4</v>
      </c>
      <c r="Z640" t="s">
        <v>81</v>
      </c>
      <c r="AA640" t="s">
        <v>81</v>
      </c>
      <c r="AB640" t="s">
        <v>114</v>
      </c>
      <c r="AD640">
        <v>724</v>
      </c>
      <c r="AG640" t="s">
        <v>122</v>
      </c>
      <c r="AH640">
        <v>724</v>
      </c>
      <c r="AK640" t="s">
        <v>122</v>
      </c>
      <c r="AL640">
        <v>50</v>
      </c>
      <c r="AM640" t="str">
        <f t="shared" si="79"/>
        <v>Significant</v>
      </c>
      <c r="AN640" t="str">
        <f t="shared" si="80"/>
        <v>Low</v>
      </c>
      <c r="AQ640" t="s">
        <v>77</v>
      </c>
      <c r="AS640" t="s">
        <v>699</v>
      </c>
      <c r="AT640" t="s">
        <v>68</v>
      </c>
      <c r="AU640" t="s">
        <v>69</v>
      </c>
    </row>
    <row r="641" spans="1:47">
      <c r="A641" t="s">
        <v>703</v>
      </c>
      <c r="B641" t="s">
        <v>704</v>
      </c>
      <c r="C641" t="s">
        <v>71</v>
      </c>
      <c r="D641" s="3" t="s">
        <v>72</v>
      </c>
      <c r="E641">
        <v>3251238</v>
      </c>
      <c r="F641" t="s">
        <v>73</v>
      </c>
      <c r="G641" t="s">
        <v>188</v>
      </c>
      <c r="H641" t="s">
        <v>153</v>
      </c>
      <c r="I641" t="s">
        <v>154</v>
      </c>
      <c r="J641" t="s">
        <v>74</v>
      </c>
      <c r="K641" t="s">
        <v>120</v>
      </c>
      <c r="L641" t="s">
        <v>55</v>
      </c>
      <c r="M641">
        <v>17</v>
      </c>
      <c r="O641">
        <v>15.25</v>
      </c>
      <c r="P641" t="s">
        <v>77</v>
      </c>
      <c r="Q641">
        <v>4</v>
      </c>
      <c r="R641" t="s">
        <v>705</v>
      </c>
      <c r="S641" t="s">
        <v>122</v>
      </c>
      <c r="T641" t="s">
        <v>705</v>
      </c>
      <c r="U641" t="s">
        <v>122</v>
      </c>
      <c r="V641">
        <v>4</v>
      </c>
      <c r="W641">
        <v>96</v>
      </c>
      <c r="X641" t="s">
        <v>79</v>
      </c>
      <c r="Y641">
        <v>4</v>
      </c>
      <c r="Z641" t="s">
        <v>81</v>
      </c>
      <c r="AA641" t="s">
        <v>81</v>
      </c>
      <c r="AB641" t="s">
        <v>114</v>
      </c>
      <c r="AD641">
        <v>723</v>
      </c>
      <c r="AG641" t="s">
        <v>122</v>
      </c>
      <c r="AH641">
        <v>723</v>
      </c>
      <c r="AK641" t="s">
        <v>122</v>
      </c>
      <c r="AL641">
        <v>50</v>
      </c>
      <c r="AM641" t="str">
        <f t="shared" si="79"/>
        <v>Significant</v>
      </c>
      <c r="AN641" t="str">
        <f t="shared" si="80"/>
        <v>Low</v>
      </c>
      <c r="AQ641" t="s">
        <v>77</v>
      </c>
      <c r="AS641" t="s">
        <v>699</v>
      </c>
      <c r="AT641" t="s">
        <v>68</v>
      </c>
      <c r="AU641" t="s">
        <v>69</v>
      </c>
    </row>
    <row r="642" spans="1:47">
      <c r="A642" t="s">
        <v>703</v>
      </c>
      <c r="B642" t="s">
        <v>704</v>
      </c>
      <c r="C642" t="s">
        <v>71</v>
      </c>
      <c r="D642" s="3" t="s">
        <v>72</v>
      </c>
      <c r="E642">
        <v>3251238</v>
      </c>
      <c r="F642" t="s">
        <v>73</v>
      </c>
      <c r="G642" t="s">
        <v>188</v>
      </c>
      <c r="H642" t="s">
        <v>153</v>
      </c>
      <c r="I642" t="s">
        <v>154</v>
      </c>
      <c r="J642" t="s">
        <v>74</v>
      </c>
      <c r="K642" t="s">
        <v>120</v>
      </c>
      <c r="L642" t="s">
        <v>55</v>
      </c>
      <c r="M642">
        <v>17</v>
      </c>
      <c r="O642">
        <v>22.8</v>
      </c>
      <c r="P642" t="s">
        <v>77</v>
      </c>
      <c r="Q642">
        <v>4</v>
      </c>
      <c r="R642" t="s">
        <v>705</v>
      </c>
      <c r="S642" t="s">
        <v>122</v>
      </c>
      <c r="T642" t="s">
        <v>705</v>
      </c>
      <c r="U642" t="s">
        <v>122</v>
      </c>
      <c r="V642">
        <v>4</v>
      </c>
      <c r="W642">
        <v>96</v>
      </c>
      <c r="X642" t="s">
        <v>79</v>
      </c>
      <c r="Y642">
        <v>4</v>
      </c>
      <c r="Z642" t="s">
        <v>81</v>
      </c>
      <c r="AA642" t="s">
        <v>81</v>
      </c>
      <c r="AB642" t="s">
        <v>114</v>
      </c>
      <c r="AD642">
        <v>754</v>
      </c>
      <c r="AG642" t="s">
        <v>122</v>
      </c>
      <c r="AH642">
        <v>754</v>
      </c>
      <c r="AK642" t="s">
        <v>122</v>
      </c>
      <c r="AL642">
        <v>50</v>
      </c>
      <c r="AM642" t="str">
        <f t="shared" si="79"/>
        <v>Significant</v>
      </c>
      <c r="AN642" t="str">
        <f t="shared" si="80"/>
        <v>Low</v>
      </c>
      <c r="AQ642" t="s">
        <v>77</v>
      </c>
      <c r="AS642" t="s">
        <v>699</v>
      </c>
      <c r="AT642" t="s">
        <v>68</v>
      </c>
      <c r="AU642" t="s">
        <v>69</v>
      </c>
    </row>
    <row r="643" spans="1:47">
      <c r="A643" t="s">
        <v>703</v>
      </c>
      <c r="B643" t="s">
        <v>704</v>
      </c>
      <c r="C643" t="s">
        <v>71</v>
      </c>
      <c r="D643" s="3" t="s">
        <v>72</v>
      </c>
      <c r="E643">
        <v>3251238</v>
      </c>
      <c r="F643" t="s">
        <v>73</v>
      </c>
      <c r="G643" t="s">
        <v>188</v>
      </c>
      <c r="H643" t="s">
        <v>153</v>
      </c>
      <c r="I643" t="s">
        <v>154</v>
      </c>
      <c r="J643" t="s">
        <v>74</v>
      </c>
      <c r="K643" t="s">
        <v>120</v>
      </c>
      <c r="L643" t="s">
        <v>55</v>
      </c>
      <c r="M643">
        <v>17</v>
      </c>
      <c r="O643">
        <v>30.5</v>
      </c>
      <c r="P643" t="s">
        <v>77</v>
      </c>
      <c r="Q643">
        <v>4</v>
      </c>
      <c r="R643" t="s">
        <v>705</v>
      </c>
      <c r="S643" t="s">
        <v>122</v>
      </c>
      <c r="T643" t="s">
        <v>705</v>
      </c>
      <c r="U643" t="s">
        <v>122</v>
      </c>
      <c r="V643">
        <v>4</v>
      </c>
      <c r="W643">
        <v>96</v>
      </c>
      <c r="X643" t="s">
        <v>79</v>
      </c>
      <c r="Y643">
        <v>4</v>
      </c>
      <c r="Z643" t="s">
        <v>81</v>
      </c>
      <c r="AA643" t="s">
        <v>81</v>
      </c>
      <c r="AB643" t="s">
        <v>114</v>
      </c>
      <c r="AD643">
        <v>763</v>
      </c>
      <c r="AG643" t="s">
        <v>122</v>
      </c>
      <c r="AH643">
        <v>763</v>
      </c>
      <c r="AK643" t="s">
        <v>122</v>
      </c>
      <c r="AL643">
        <v>50</v>
      </c>
      <c r="AM643" t="str">
        <f t="shared" si="79"/>
        <v>Significant</v>
      </c>
      <c r="AN643" t="str">
        <f t="shared" si="80"/>
        <v>Low</v>
      </c>
      <c r="AQ643" t="s">
        <v>77</v>
      </c>
      <c r="AS643" t="s">
        <v>699</v>
      </c>
      <c r="AT643" t="s">
        <v>68</v>
      </c>
      <c r="AU643" t="s">
        <v>69</v>
      </c>
    </row>
    <row r="644" spans="1:47">
      <c r="A644" t="s">
        <v>703</v>
      </c>
      <c r="B644" t="s">
        <v>704</v>
      </c>
      <c r="C644" t="s">
        <v>71</v>
      </c>
      <c r="D644" s="3" t="s">
        <v>72</v>
      </c>
      <c r="E644">
        <v>3251238</v>
      </c>
      <c r="F644" t="s">
        <v>73</v>
      </c>
      <c r="G644" t="s">
        <v>188</v>
      </c>
      <c r="H644" t="s">
        <v>153</v>
      </c>
      <c r="I644" t="s">
        <v>154</v>
      </c>
      <c r="J644" t="s">
        <v>74</v>
      </c>
      <c r="K644" t="s">
        <v>120</v>
      </c>
      <c r="L644" t="s">
        <v>55</v>
      </c>
      <c r="M644">
        <v>22</v>
      </c>
      <c r="O644">
        <v>7.6</v>
      </c>
      <c r="P644" t="s">
        <v>77</v>
      </c>
      <c r="Q644">
        <v>4</v>
      </c>
      <c r="R644" t="s">
        <v>705</v>
      </c>
      <c r="S644" t="s">
        <v>122</v>
      </c>
      <c r="T644" t="s">
        <v>705</v>
      </c>
      <c r="U644" t="s">
        <v>122</v>
      </c>
      <c r="V644">
        <v>4</v>
      </c>
      <c r="W644">
        <v>96</v>
      </c>
      <c r="X644" t="s">
        <v>79</v>
      </c>
      <c r="Y644">
        <v>4</v>
      </c>
      <c r="Z644" t="s">
        <v>81</v>
      </c>
      <c r="AA644" t="s">
        <v>81</v>
      </c>
      <c r="AB644" t="s">
        <v>114</v>
      </c>
      <c r="AD644">
        <v>339</v>
      </c>
      <c r="AG644" t="s">
        <v>122</v>
      </c>
      <c r="AH644">
        <v>339</v>
      </c>
      <c r="AK644" t="s">
        <v>122</v>
      </c>
      <c r="AL644">
        <v>50</v>
      </c>
      <c r="AM644" t="str">
        <f t="shared" si="79"/>
        <v>Significant</v>
      </c>
      <c r="AN644" t="str">
        <f t="shared" si="80"/>
        <v>Low</v>
      </c>
      <c r="AQ644" t="s">
        <v>77</v>
      </c>
      <c r="AS644" t="s">
        <v>699</v>
      </c>
      <c r="AT644" t="s">
        <v>68</v>
      </c>
      <c r="AU644" t="s">
        <v>69</v>
      </c>
    </row>
    <row r="645" spans="1:47">
      <c r="A645" t="s">
        <v>703</v>
      </c>
      <c r="B645" t="s">
        <v>704</v>
      </c>
      <c r="C645" t="s">
        <v>71</v>
      </c>
      <c r="D645" s="3" t="s">
        <v>72</v>
      </c>
      <c r="E645">
        <v>3251238</v>
      </c>
      <c r="F645" t="s">
        <v>73</v>
      </c>
      <c r="G645" t="s">
        <v>188</v>
      </c>
      <c r="H645" t="s">
        <v>153</v>
      </c>
      <c r="I645" t="s">
        <v>154</v>
      </c>
      <c r="J645" t="s">
        <v>74</v>
      </c>
      <c r="K645" t="s">
        <v>120</v>
      </c>
      <c r="L645" t="s">
        <v>55</v>
      </c>
      <c r="M645">
        <v>22</v>
      </c>
      <c r="O645">
        <v>15.25</v>
      </c>
      <c r="P645" t="s">
        <v>77</v>
      </c>
      <c r="Q645">
        <v>4</v>
      </c>
      <c r="R645" t="s">
        <v>705</v>
      </c>
      <c r="S645" t="s">
        <v>122</v>
      </c>
      <c r="T645" t="s">
        <v>705</v>
      </c>
      <c r="U645" t="s">
        <v>122</v>
      </c>
      <c r="V645">
        <v>4</v>
      </c>
      <c r="W645">
        <v>96</v>
      </c>
      <c r="X645" t="s">
        <v>79</v>
      </c>
      <c r="Y645">
        <v>4</v>
      </c>
      <c r="Z645" t="s">
        <v>81</v>
      </c>
      <c r="AA645" t="s">
        <v>81</v>
      </c>
      <c r="AB645" t="s">
        <v>114</v>
      </c>
      <c r="AD645">
        <v>725</v>
      </c>
      <c r="AG645" t="s">
        <v>122</v>
      </c>
      <c r="AH645">
        <v>725</v>
      </c>
      <c r="AK645" t="s">
        <v>122</v>
      </c>
      <c r="AL645">
        <v>50</v>
      </c>
      <c r="AM645" t="str">
        <f t="shared" si="79"/>
        <v>Significant</v>
      </c>
      <c r="AN645" t="str">
        <f t="shared" si="80"/>
        <v>Low</v>
      </c>
      <c r="AQ645" t="s">
        <v>77</v>
      </c>
      <c r="AS645" t="s">
        <v>699</v>
      </c>
      <c r="AT645" t="s">
        <v>68</v>
      </c>
      <c r="AU645" t="s">
        <v>69</v>
      </c>
    </row>
    <row r="646" spans="1:47">
      <c r="A646" t="s">
        <v>703</v>
      </c>
      <c r="B646" t="s">
        <v>704</v>
      </c>
      <c r="C646" t="s">
        <v>71</v>
      </c>
      <c r="D646" s="3" t="s">
        <v>72</v>
      </c>
      <c r="E646">
        <v>3251238</v>
      </c>
      <c r="F646" t="s">
        <v>73</v>
      </c>
      <c r="G646" t="s">
        <v>188</v>
      </c>
      <c r="H646" t="s">
        <v>153</v>
      </c>
      <c r="I646" t="s">
        <v>154</v>
      </c>
      <c r="J646" t="s">
        <v>74</v>
      </c>
      <c r="K646" t="s">
        <v>120</v>
      </c>
      <c r="L646" t="s">
        <v>55</v>
      </c>
      <c r="M646">
        <v>22</v>
      </c>
      <c r="O646">
        <v>22.8</v>
      </c>
      <c r="P646" t="s">
        <v>77</v>
      </c>
      <c r="Q646">
        <v>4</v>
      </c>
      <c r="R646" t="s">
        <v>705</v>
      </c>
      <c r="S646" t="s">
        <v>122</v>
      </c>
      <c r="T646" t="s">
        <v>705</v>
      </c>
      <c r="U646" t="s">
        <v>122</v>
      </c>
      <c r="V646">
        <v>4</v>
      </c>
      <c r="W646">
        <v>96</v>
      </c>
      <c r="X646" t="s">
        <v>79</v>
      </c>
      <c r="Y646">
        <v>4</v>
      </c>
      <c r="Z646" t="s">
        <v>81</v>
      </c>
      <c r="AA646" t="s">
        <v>81</v>
      </c>
      <c r="AB646" t="s">
        <v>114</v>
      </c>
      <c r="AD646">
        <v>870</v>
      </c>
      <c r="AG646" t="s">
        <v>122</v>
      </c>
      <c r="AH646">
        <v>870</v>
      </c>
      <c r="AK646" t="s">
        <v>122</v>
      </c>
      <c r="AL646">
        <v>50</v>
      </c>
      <c r="AM646" t="str">
        <f t="shared" si="79"/>
        <v>Significant</v>
      </c>
      <c r="AN646" t="str">
        <f t="shared" si="80"/>
        <v>Low</v>
      </c>
      <c r="AQ646" t="s">
        <v>77</v>
      </c>
      <c r="AS646" t="s">
        <v>699</v>
      </c>
      <c r="AT646" t="s">
        <v>68</v>
      </c>
      <c r="AU646" t="s">
        <v>69</v>
      </c>
    </row>
    <row r="647" spans="1:47">
      <c r="A647" t="s">
        <v>703</v>
      </c>
      <c r="B647" t="s">
        <v>704</v>
      </c>
      <c r="C647" t="s">
        <v>71</v>
      </c>
      <c r="D647" s="3" t="s">
        <v>72</v>
      </c>
      <c r="E647">
        <v>3251238</v>
      </c>
      <c r="F647" t="s">
        <v>73</v>
      </c>
      <c r="G647" t="s">
        <v>188</v>
      </c>
      <c r="H647" t="s">
        <v>153</v>
      </c>
      <c r="I647" t="s">
        <v>154</v>
      </c>
      <c r="J647" t="s">
        <v>74</v>
      </c>
      <c r="K647" t="s">
        <v>120</v>
      </c>
      <c r="L647" t="s">
        <v>55</v>
      </c>
      <c r="M647">
        <v>22</v>
      </c>
      <c r="O647">
        <v>30.5</v>
      </c>
      <c r="P647" t="s">
        <v>77</v>
      </c>
      <c r="Q647">
        <v>4</v>
      </c>
      <c r="R647" t="s">
        <v>705</v>
      </c>
      <c r="S647" t="s">
        <v>122</v>
      </c>
      <c r="T647" t="s">
        <v>705</v>
      </c>
      <c r="U647" t="s">
        <v>122</v>
      </c>
      <c r="V647">
        <v>4</v>
      </c>
      <c r="W647">
        <v>96</v>
      </c>
      <c r="X647" t="s">
        <v>79</v>
      </c>
      <c r="Y647">
        <v>4</v>
      </c>
      <c r="Z647" t="s">
        <v>81</v>
      </c>
      <c r="AA647" t="s">
        <v>81</v>
      </c>
      <c r="AB647" t="s">
        <v>114</v>
      </c>
      <c r="AD647">
        <v>825</v>
      </c>
      <c r="AG647" t="s">
        <v>122</v>
      </c>
      <c r="AH647">
        <v>825</v>
      </c>
      <c r="AK647" t="s">
        <v>122</v>
      </c>
      <c r="AL647">
        <v>50</v>
      </c>
      <c r="AM647" t="str">
        <f t="shared" si="79"/>
        <v>Significant</v>
      </c>
      <c r="AN647" t="str">
        <f t="shared" si="80"/>
        <v>Low</v>
      </c>
      <c r="AQ647" t="s">
        <v>77</v>
      </c>
      <c r="AS647" t="s">
        <v>699</v>
      </c>
      <c r="AT647" t="s">
        <v>68</v>
      </c>
      <c r="AU647" t="s">
        <v>69</v>
      </c>
    </row>
    <row r="648" spans="1:47">
      <c r="A648" t="s">
        <v>703</v>
      </c>
      <c r="B648" t="s">
        <v>704</v>
      </c>
      <c r="C648" t="s">
        <v>71</v>
      </c>
      <c r="D648" s="3" t="s">
        <v>72</v>
      </c>
      <c r="E648">
        <v>3251238</v>
      </c>
      <c r="F648" t="s">
        <v>73</v>
      </c>
      <c r="G648" t="s">
        <v>188</v>
      </c>
      <c r="H648" t="s">
        <v>153</v>
      </c>
      <c r="I648" t="s">
        <v>154</v>
      </c>
      <c r="J648" t="s">
        <v>74</v>
      </c>
      <c r="K648" t="s">
        <v>120</v>
      </c>
      <c r="L648" t="s">
        <v>55</v>
      </c>
      <c r="M648">
        <v>12</v>
      </c>
      <c r="O648">
        <v>7.6</v>
      </c>
      <c r="P648" t="s">
        <v>77</v>
      </c>
      <c r="Q648">
        <v>4</v>
      </c>
      <c r="R648" t="s">
        <v>707</v>
      </c>
      <c r="S648" t="s">
        <v>122</v>
      </c>
      <c r="T648" t="s">
        <v>707</v>
      </c>
      <c r="U648" t="s">
        <v>122</v>
      </c>
      <c r="V648">
        <v>4</v>
      </c>
      <c r="W648">
        <v>96</v>
      </c>
      <c r="X648" t="s">
        <v>79</v>
      </c>
      <c r="Y648">
        <v>4</v>
      </c>
      <c r="Z648" t="s">
        <v>81</v>
      </c>
      <c r="AA648" t="s">
        <v>81</v>
      </c>
      <c r="AB648" t="s">
        <v>114</v>
      </c>
      <c r="AD648">
        <v>2525</v>
      </c>
      <c r="AG648" t="s">
        <v>122</v>
      </c>
      <c r="AH648">
        <v>2525</v>
      </c>
      <c r="AK648" t="s">
        <v>122</v>
      </c>
      <c r="AL648">
        <v>50</v>
      </c>
      <c r="AM648" t="str">
        <f t="shared" si="79"/>
        <v>Significant</v>
      </c>
      <c r="AN648" t="str">
        <f t="shared" si="80"/>
        <v>Low</v>
      </c>
      <c r="AQ648" t="s">
        <v>77</v>
      </c>
      <c r="AS648" t="s">
        <v>702</v>
      </c>
      <c r="AT648" t="s">
        <v>68</v>
      </c>
      <c r="AU648" t="s">
        <v>69</v>
      </c>
    </row>
    <row r="649" spans="1:47">
      <c r="A649" t="s">
        <v>703</v>
      </c>
      <c r="B649" t="s">
        <v>704</v>
      </c>
      <c r="C649" t="s">
        <v>71</v>
      </c>
      <c r="D649" s="3" t="s">
        <v>72</v>
      </c>
      <c r="E649">
        <v>3251238</v>
      </c>
      <c r="F649" t="s">
        <v>73</v>
      </c>
      <c r="G649" t="s">
        <v>188</v>
      </c>
      <c r="H649" t="s">
        <v>153</v>
      </c>
      <c r="I649" t="s">
        <v>154</v>
      </c>
      <c r="J649" t="s">
        <v>74</v>
      </c>
      <c r="K649" t="s">
        <v>120</v>
      </c>
      <c r="L649" t="s">
        <v>55</v>
      </c>
      <c r="M649">
        <v>12</v>
      </c>
      <c r="O649">
        <v>15.25</v>
      </c>
      <c r="P649" t="s">
        <v>77</v>
      </c>
      <c r="Q649">
        <v>4</v>
      </c>
      <c r="R649" t="s">
        <v>707</v>
      </c>
      <c r="S649" t="s">
        <v>122</v>
      </c>
      <c r="T649" t="s">
        <v>707</v>
      </c>
      <c r="U649" t="s">
        <v>122</v>
      </c>
      <c r="V649">
        <v>4</v>
      </c>
      <c r="W649">
        <v>96</v>
      </c>
      <c r="X649" t="s">
        <v>79</v>
      </c>
      <c r="Y649">
        <v>4</v>
      </c>
      <c r="Z649" t="s">
        <v>81</v>
      </c>
      <c r="AA649" t="s">
        <v>81</v>
      </c>
      <c r="AB649" t="s">
        <v>114</v>
      </c>
      <c r="AD649">
        <v>3450</v>
      </c>
      <c r="AG649" t="s">
        <v>122</v>
      </c>
      <c r="AH649">
        <v>3450</v>
      </c>
      <c r="AK649" t="s">
        <v>122</v>
      </c>
      <c r="AL649">
        <v>50</v>
      </c>
      <c r="AM649" t="str">
        <f t="shared" si="79"/>
        <v>Significant</v>
      </c>
      <c r="AN649" t="str">
        <f t="shared" si="80"/>
        <v>Low</v>
      </c>
      <c r="AQ649" t="s">
        <v>77</v>
      </c>
      <c r="AS649" t="s">
        <v>702</v>
      </c>
      <c r="AT649" t="s">
        <v>68</v>
      </c>
      <c r="AU649" t="s">
        <v>69</v>
      </c>
    </row>
    <row r="650" spans="1:47">
      <c r="A650" t="s">
        <v>703</v>
      </c>
      <c r="B650" t="s">
        <v>704</v>
      </c>
      <c r="C650" t="s">
        <v>71</v>
      </c>
      <c r="D650" s="3" t="s">
        <v>72</v>
      </c>
      <c r="E650">
        <v>3251238</v>
      </c>
      <c r="F650" t="s">
        <v>73</v>
      </c>
      <c r="G650" t="s">
        <v>188</v>
      </c>
      <c r="H650" t="s">
        <v>153</v>
      </c>
      <c r="I650" t="s">
        <v>154</v>
      </c>
      <c r="J650" t="s">
        <v>74</v>
      </c>
      <c r="K650" t="s">
        <v>120</v>
      </c>
      <c r="L650" t="s">
        <v>55</v>
      </c>
      <c r="M650">
        <v>12</v>
      </c>
      <c r="O650">
        <v>22.8</v>
      </c>
      <c r="P650" t="s">
        <v>77</v>
      </c>
      <c r="Q650">
        <v>4</v>
      </c>
      <c r="R650" t="s">
        <v>707</v>
      </c>
      <c r="S650" t="s">
        <v>122</v>
      </c>
      <c r="T650" t="s">
        <v>707</v>
      </c>
      <c r="U650" t="s">
        <v>122</v>
      </c>
      <c r="V650">
        <v>4</v>
      </c>
      <c r="W650">
        <v>96</v>
      </c>
      <c r="X650" t="s">
        <v>79</v>
      </c>
      <c r="Y650">
        <v>4</v>
      </c>
      <c r="Z650" t="s">
        <v>81</v>
      </c>
      <c r="AA650" t="s">
        <v>81</v>
      </c>
      <c r="AB650" t="s">
        <v>114</v>
      </c>
      <c r="AD650">
        <v>2800</v>
      </c>
      <c r="AG650" t="s">
        <v>122</v>
      </c>
      <c r="AH650">
        <v>2800</v>
      </c>
      <c r="AK650" t="s">
        <v>122</v>
      </c>
      <c r="AL650">
        <v>50</v>
      </c>
      <c r="AM650" t="str">
        <f t="shared" si="79"/>
        <v>Significant</v>
      </c>
      <c r="AN650" t="str">
        <f t="shared" si="80"/>
        <v>Low</v>
      </c>
      <c r="AQ650" t="s">
        <v>77</v>
      </c>
      <c r="AS650" t="s">
        <v>702</v>
      </c>
      <c r="AT650" t="s">
        <v>68</v>
      </c>
      <c r="AU650" t="s">
        <v>69</v>
      </c>
    </row>
    <row r="651" spans="1:47">
      <c r="A651" t="s">
        <v>703</v>
      </c>
      <c r="B651" t="s">
        <v>704</v>
      </c>
      <c r="C651" t="s">
        <v>71</v>
      </c>
      <c r="D651" s="3" t="s">
        <v>72</v>
      </c>
      <c r="E651">
        <v>3251238</v>
      </c>
      <c r="F651" t="s">
        <v>73</v>
      </c>
      <c r="G651" t="s">
        <v>188</v>
      </c>
      <c r="H651" t="s">
        <v>153</v>
      </c>
      <c r="I651" t="s">
        <v>154</v>
      </c>
      <c r="J651" t="s">
        <v>74</v>
      </c>
      <c r="K651" t="s">
        <v>120</v>
      </c>
      <c r="L651" t="s">
        <v>55</v>
      </c>
      <c r="M651">
        <v>12</v>
      </c>
      <c r="O651">
        <v>30.5</v>
      </c>
      <c r="P651" t="s">
        <v>77</v>
      </c>
      <c r="Q651">
        <v>4</v>
      </c>
      <c r="R651" t="s">
        <v>707</v>
      </c>
      <c r="S651" t="s">
        <v>122</v>
      </c>
      <c r="T651" t="s">
        <v>707</v>
      </c>
      <c r="U651" t="s">
        <v>122</v>
      </c>
      <c r="V651">
        <v>4</v>
      </c>
      <c r="W651">
        <v>96</v>
      </c>
      <c r="X651" t="s">
        <v>79</v>
      </c>
      <c r="Y651">
        <v>4</v>
      </c>
      <c r="Z651" t="s">
        <v>81</v>
      </c>
      <c r="AA651" t="s">
        <v>81</v>
      </c>
      <c r="AB651" t="s">
        <v>114</v>
      </c>
      <c r="AD651">
        <v>3650</v>
      </c>
      <c r="AG651" t="s">
        <v>122</v>
      </c>
      <c r="AH651">
        <v>3650</v>
      </c>
      <c r="AK651" t="s">
        <v>122</v>
      </c>
      <c r="AL651">
        <v>50</v>
      </c>
      <c r="AM651" t="str">
        <f t="shared" si="79"/>
        <v>Significant</v>
      </c>
      <c r="AN651" t="str">
        <f t="shared" si="80"/>
        <v>Low</v>
      </c>
      <c r="AQ651" t="s">
        <v>77</v>
      </c>
      <c r="AS651" t="s">
        <v>702</v>
      </c>
      <c r="AT651" t="s">
        <v>68</v>
      </c>
      <c r="AU651" t="s">
        <v>69</v>
      </c>
    </row>
    <row r="652" spans="1:47">
      <c r="A652" t="s">
        <v>703</v>
      </c>
      <c r="B652" t="s">
        <v>704</v>
      </c>
      <c r="C652" t="s">
        <v>71</v>
      </c>
      <c r="D652" s="3" t="s">
        <v>72</v>
      </c>
      <c r="E652">
        <v>3251238</v>
      </c>
      <c r="F652" t="s">
        <v>73</v>
      </c>
      <c r="G652" t="s">
        <v>188</v>
      </c>
      <c r="H652" t="s">
        <v>153</v>
      </c>
      <c r="I652" t="s">
        <v>154</v>
      </c>
      <c r="J652" t="s">
        <v>74</v>
      </c>
      <c r="K652" t="s">
        <v>120</v>
      </c>
      <c r="L652" t="s">
        <v>55</v>
      </c>
      <c r="M652">
        <v>17</v>
      </c>
      <c r="O652">
        <v>7.6</v>
      </c>
      <c r="P652" t="s">
        <v>77</v>
      </c>
      <c r="Q652">
        <v>4</v>
      </c>
      <c r="R652" t="s">
        <v>707</v>
      </c>
      <c r="S652" t="s">
        <v>122</v>
      </c>
      <c r="T652" t="s">
        <v>707</v>
      </c>
      <c r="U652" t="s">
        <v>122</v>
      </c>
      <c r="V652">
        <v>4</v>
      </c>
      <c r="W652">
        <v>96</v>
      </c>
      <c r="X652" t="s">
        <v>79</v>
      </c>
      <c r="Y652">
        <v>4</v>
      </c>
      <c r="Z652" t="s">
        <v>81</v>
      </c>
      <c r="AA652" t="s">
        <v>81</v>
      </c>
      <c r="AB652" t="s">
        <v>114</v>
      </c>
      <c r="AD652">
        <v>2650</v>
      </c>
      <c r="AG652" t="s">
        <v>122</v>
      </c>
      <c r="AH652">
        <v>2650</v>
      </c>
      <c r="AK652" t="s">
        <v>122</v>
      </c>
      <c r="AL652">
        <v>50</v>
      </c>
      <c r="AM652" t="str">
        <f t="shared" si="79"/>
        <v>Significant</v>
      </c>
      <c r="AN652" t="str">
        <f t="shared" si="80"/>
        <v>Low</v>
      </c>
      <c r="AQ652" t="s">
        <v>77</v>
      </c>
      <c r="AS652" t="s">
        <v>702</v>
      </c>
      <c r="AT652" t="s">
        <v>68</v>
      </c>
      <c r="AU652" t="s">
        <v>69</v>
      </c>
    </row>
    <row r="653" spans="1:47">
      <c r="A653" t="s">
        <v>703</v>
      </c>
      <c r="B653" t="s">
        <v>704</v>
      </c>
      <c r="C653" t="s">
        <v>71</v>
      </c>
      <c r="D653" s="3" t="s">
        <v>72</v>
      </c>
      <c r="E653">
        <v>3251238</v>
      </c>
      <c r="F653" t="s">
        <v>73</v>
      </c>
      <c r="G653" t="s">
        <v>188</v>
      </c>
      <c r="H653" t="s">
        <v>153</v>
      </c>
      <c r="I653" t="s">
        <v>154</v>
      </c>
      <c r="J653" t="s">
        <v>74</v>
      </c>
      <c r="K653" t="s">
        <v>120</v>
      </c>
      <c r="L653" t="s">
        <v>55</v>
      </c>
      <c r="M653">
        <v>17</v>
      </c>
      <c r="O653">
        <v>15.25</v>
      </c>
      <c r="P653" t="s">
        <v>77</v>
      </c>
      <c r="Q653">
        <v>4</v>
      </c>
      <c r="R653" t="s">
        <v>707</v>
      </c>
      <c r="S653" t="s">
        <v>122</v>
      </c>
      <c r="T653" t="s">
        <v>707</v>
      </c>
      <c r="U653" t="s">
        <v>122</v>
      </c>
      <c r="V653">
        <v>4</v>
      </c>
      <c r="W653">
        <v>96</v>
      </c>
      <c r="X653" t="s">
        <v>79</v>
      </c>
      <c r="Y653">
        <v>4</v>
      </c>
      <c r="Z653" t="s">
        <v>81</v>
      </c>
      <c r="AA653" t="s">
        <v>81</v>
      </c>
      <c r="AB653" t="s">
        <v>114</v>
      </c>
      <c r="AD653">
        <v>2593</v>
      </c>
      <c r="AG653" t="s">
        <v>122</v>
      </c>
      <c r="AH653">
        <v>2593</v>
      </c>
      <c r="AK653" t="s">
        <v>122</v>
      </c>
      <c r="AL653">
        <v>50</v>
      </c>
      <c r="AM653" t="str">
        <f t="shared" si="79"/>
        <v>Significant</v>
      </c>
      <c r="AN653" t="str">
        <f t="shared" si="80"/>
        <v>Low</v>
      </c>
      <c r="AQ653" t="s">
        <v>77</v>
      </c>
      <c r="AS653" t="s">
        <v>702</v>
      </c>
      <c r="AT653" t="s">
        <v>68</v>
      </c>
      <c r="AU653" t="s">
        <v>69</v>
      </c>
    </row>
    <row r="654" spans="1:47">
      <c r="A654" t="s">
        <v>703</v>
      </c>
      <c r="B654" t="s">
        <v>704</v>
      </c>
      <c r="C654" t="s">
        <v>71</v>
      </c>
      <c r="D654" s="3" t="s">
        <v>72</v>
      </c>
      <c r="E654">
        <v>3251238</v>
      </c>
      <c r="F654" t="s">
        <v>73</v>
      </c>
      <c r="G654" t="s">
        <v>188</v>
      </c>
      <c r="H654" t="s">
        <v>153</v>
      </c>
      <c r="I654" t="s">
        <v>154</v>
      </c>
      <c r="J654" t="s">
        <v>74</v>
      </c>
      <c r="K654" t="s">
        <v>120</v>
      </c>
      <c r="L654" t="s">
        <v>55</v>
      </c>
      <c r="M654">
        <v>17</v>
      </c>
      <c r="O654">
        <v>22.8</v>
      </c>
      <c r="P654" t="s">
        <v>77</v>
      </c>
      <c r="Q654">
        <v>4</v>
      </c>
      <c r="R654" t="s">
        <v>707</v>
      </c>
      <c r="S654" t="s">
        <v>122</v>
      </c>
      <c r="T654" t="s">
        <v>707</v>
      </c>
      <c r="U654" t="s">
        <v>122</v>
      </c>
      <c r="V654">
        <v>4</v>
      </c>
      <c r="W654">
        <v>96</v>
      </c>
      <c r="X654" t="s">
        <v>79</v>
      </c>
      <c r="Y654">
        <v>4</v>
      </c>
      <c r="Z654" t="s">
        <v>81</v>
      </c>
      <c r="AA654" t="s">
        <v>81</v>
      </c>
      <c r="AB654" t="s">
        <v>114</v>
      </c>
      <c r="AD654">
        <v>3375</v>
      </c>
      <c r="AG654" t="s">
        <v>122</v>
      </c>
      <c r="AH654">
        <v>3375</v>
      </c>
      <c r="AK654" t="s">
        <v>122</v>
      </c>
      <c r="AL654">
        <v>50</v>
      </c>
      <c r="AM654" t="str">
        <f t="shared" si="79"/>
        <v>Significant</v>
      </c>
      <c r="AN654" t="str">
        <f t="shared" si="80"/>
        <v>Low</v>
      </c>
      <c r="AQ654" t="s">
        <v>77</v>
      </c>
      <c r="AS654" t="s">
        <v>702</v>
      </c>
      <c r="AT654" t="s">
        <v>68</v>
      </c>
      <c r="AU654" t="s">
        <v>69</v>
      </c>
    </row>
    <row r="655" spans="1:47">
      <c r="A655" t="s">
        <v>703</v>
      </c>
      <c r="B655" t="s">
        <v>704</v>
      </c>
      <c r="C655" t="s">
        <v>71</v>
      </c>
      <c r="D655" s="3" t="s">
        <v>72</v>
      </c>
      <c r="E655">
        <v>3251238</v>
      </c>
      <c r="F655" t="s">
        <v>73</v>
      </c>
      <c r="G655" t="s">
        <v>188</v>
      </c>
      <c r="H655" t="s">
        <v>153</v>
      </c>
      <c r="I655" t="s">
        <v>154</v>
      </c>
      <c r="J655" t="s">
        <v>74</v>
      </c>
      <c r="K655" t="s">
        <v>120</v>
      </c>
      <c r="L655" t="s">
        <v>55</v>
      </c>
      <c r="M655">
        <v>17</v>
      </c>
      <c r="O655">
        <v>30.5</v>
      </c>
      <c r="P655" t="s">
        <v>77</v>
      </c>
      <c r="Q655">
        <v>4</v>
      </c>
      <c r="R655" t="s">
        <v>707</v>
      </c>
      <c r="S655" t="s">
        <v>122</v>
      </c>
      <c r="T655" t="s">
        <v>707</v>
      </c>
      <c r="U655" t="s">
        <v>122</v>
      </c>
      <c r="V655">
        <v>4</v>
      </c>
      <c r="W655">
        <v>96</v>
      </c>
      <c r="X655" t="s">
        <v>79</v>
      </c>
      <c r="Y655">
        <v>4</v>
      </c>
      <c r="Z655" t="s">
        <v>81</v>
      </c>
      <c r="AA655" t="s">
        <v>81</v>
      </c>
      <c r="AB655" t="s">
        <v>114</v>
      </c>
      <c r="AD655">
        <v>2875</v>
      </c>
      <c r="AG655" t="s">
        <v>122</v>
      </c>
      <c r="AH655">
        <v>2875</v>
      </c>
      <c r="AK655" t="s">
        <v>122</v>
      </c>
      <c r="AL655">
        <v>50</v>
      </c>
      <c r="AM655" t="str">
        <f t="shared" si="79"/>
        <v>Significant</v>
      </c>
      <c r="AN655" t="str">
        <f t="shared" si="80"/>
        <v>Low</v>
      </c>
      <c r="AQ655" t="s">
        <v>77</v>
      </c>
      <c r="AS655" t="s">
        <v>702</v>
      </c>
      <c r="AT655" t="s">
        <v>68</v>
      </c>
      <c r="AU655" t="s">
        <v>69</v>
      </c>
    </row>
    <row r="656" spans="1:47">
      <c r="A656" t="s">
        <v>703</v>
      </c>
      <c r="B656" t="s">
        <v>704</v>
      </c>
      <c r="C656" t="s">
        <v>71</v>
      </c>
      <c r="D656" s="3" t="s">
        <v>72</v>
      </c>
      <c r="E656">
        <v>3251238</v>
      </c>
      <c r="F656" t="s">
        <v>73</v>
      </c>
      <c r="G656" t="s">
        <v>188</v>
      </c>
      <c r="H656" t="s">
        <v>153</v>
      </c>
      <c r="I656" t="s">
        <v>154</v>
      </c>
      <c r="J656" t="s">
        <v>74</v>
      </c>
      <c r="K656" t="s">
        <v>120</v>
      </c>
      <c r="L656" t="s">
        <v>55</v>
      </c>
      <c r="M656">
        <v>22</v>
      </c>
      <c r="O656">
        <v>7.6</v>
      </c>
      <c r="P656" t="s">
        <v>77</v>
      </c>
      <c r="Q656">
        <v>4</v>
      </c>
      <c r="R656" t="s">
        <v>707</v>
      </c>
      <c r="S656" t="s">
        <v>122</v>
      </c>
      <c r="T656" t="s">
        <v>707</v>
      </c>
      <c r="U656" t="s">
        <v>122</v>
      </c>
      <c r="V656">
        <v>4</v>
      </c>
      <c r="W656">
        <v>96</v>
      </c>
      <c r="X656" t="s">
        <v>79</v>
      </c>
      <c r="Y656">
        <v>4</v>
      </c>
      <c r="Z656" t="s">
        <v>81</v>
      </c>
      <c r="AA656" t="s">
        <v>81</v>
      </c>
      <c r="AB656" t="s">
        <v>114</v>
      </c>
      <c r="AD656">
        <v>1250</v>
      </c>
      <c r="AG656" t="s">
        <v>122</v>
      </c>
      <c r="AH656">
        <v>1250</v>
      </c>
      <c r="AK656" t="s">
        <v>122</v>
      </c>
      <c r="AL656">
        <v>50</v>
      </c>
      <c r="AM656" t="str">
        <f t="shared" si="79"/>
        <v>Significant</v>
      </c>
      <c r="AN656" t="str">
        <f t="shared" si="80"/>
        <v>Low</v>
      </c>
      <c r="AQ656" t="s">
        <v>77</v>
      </c>
      <c r="AS656" t="s">
        <v>702</v>
      </c>
      <c r="AT656" t="s">
        <v>68</v>
      </c>
      <c r="AU656" t="s">
        <v>69</v>
      </c>
    </row>
    <row r="657" spans="1:47">
      <c r="A657" t="s">
        <v>703</v>
      </c>
      <c r="B657" t="s">
        <v>704</v>
      </c>
      <c r="C657" t="s">
        <v>71</v>
      </c>
      <c r="D657" s="3" t="s">
        <v>72</v>
      </c>
      <c r="E657">
        <v>3251238</v>
      </c>
      <c r="F657" t="s">
        <v>73</v>
      </c>
      <c r="G657" t="s">
        <v>188</v>
      </c>
      <c r="H657" t="s">
        <v>153</v>
      </c>
      <c r="I657" t="s">
        <v>154</v>
      </c>
      <c r="J657" t="s">
        <v>74</v>
      </c>
      <c r="K657" t="s">
        <v>120</v>
      </c>
      <c r="L657" t="s">
        <v>55</v>
      </c>
      <c r="M657">
        <v>22</v>
      </c>
      <c r="O657">
        <v>15.25</v>
      </c>
      <c r="P657" t="s">
        <v>77</v>
      </c>
      <c r="Q657">
        <v>4</v>
      </c>
      <c r="R657" t="s">
        <v>707</v>
      </c>
      <c r="S657" t="s">
        <v>122</v>
      </c>
      <c r="T657" t="s">
        <v>707</v>
      </c>
      <c r="U657" t="s">
        <v>122</v>
      </c>
      <c r="V657">
        <v>4</v>
      </c>
      <c r="W657">
        <v>96</v>
      </c>
      <c r="X657" t="s">
        <v>79</v>
      </c>
      <c r="Y657">
        <v>4</v>
      </c>
      <c r="Z657" t="s">
        <v>81</v>
      </c>
      <c r="AA657" t="s">
        <v>81</v>
      </c>
      <c r="AB657" t="s">
        <v>114</v>
      </c>
      <c r="AD657">
        <v>2250</v>
      </c>
      <c r="AG657" t="s">
        <v>122</v>
      </c>
      <c r="AH657">
        <v>2250</v>
      </c>
      <c r="AK657" t="s">
        <v>122</v>
      </c>
      <c r="AL657">
        <v>50</v>
      </c>
      <c r="AM657" t="str">
        <f t="shared" si="79"/>
        <v>Significant</v>
      </c>
      <c r="AN657" t="str">
        <f t="shared" si="80"/>
        <v>Low</v>
      </c>
      <c r="AQ657" t="s">
        <v>77</v>
      </c>
      <c r="AS657" t="s">
        <v>702</v>
      </c>
      <c r="AT657" t="s">
        <v>68</v>
      </c>
      <c r="AU657" t="s">
        <v>69</v>
      </c>
    </row>
    <row r="658" spans="1:47">
      <c r="A658" t="s">
        <v>703</v>
      </c>
      <c r="B658" t="s">
        <v>704</v>
      </c>
      <c r="C658" t="s">
        <v>71</v>
      </c>
      <c r="D658" s="3" t="s">
        <v>72</v>
      </c>
      <c r="E658">
        <v>3251238</v>
      </c>
      <c r="F658" t="s">
        <v>73</v>
      </c>
      <c r="G658" t="s">
        <v>188</v>
      </c>
      <c r="H658" t="s">
        <v>153</v>
      </c>
      <c r="I658" t="s">
        <v>154</v>
      </c>
      <c r="J658" t="s">
        <v>74</v>
      </c>
      <c r="K658" t="s">
        <v>120</v>
      </c>
      <c r="L658" t="s">
        <v>55</v>
      </c>
      <c r="M658">
        <v>22</v>
      </c>
      <c r="O658">
        <v>22.8</v>
      </c>
      <c r="P658" t="s">
        <v>77</v>
      </c>
      <c r="Q658">
        <v>4</v>
      </c>
      <c r="R658" t="s">
        <v>707</v>
      </c>
      <c r="S658" t="s">
        <v>122</v>
      </c>
      <c r="T658" t="s">
        <v>707</v>
      </c>
      <c r="U658" t="s">
        <v>122</v>
      </c>
      <c r="V658">
        <v>4</v>
      </c>
      <c r="W658">
        <v>96</v>
      </c>
      <c r="X658" t="s">
        <v>79</v>
      </c>
      <c r="Y658">
        <v>4</v>
      </c>
      <c r="Z658" t="s">
        <v>81</v>
      </c>
      <c r="AA658" t="s">
        <v>81</v>
      </c>
      <c r="AB658" t="s">
        <v>114</v>
      </c>
      <c r="AD658">
        <v>2825</v>
      </c>
      <c r="AG658" t="s">
        <v>122</v>
      </c>
      <c r="AH658">
        <v>2825</v>
      </c>
      <c r="AK658" t="s">
        <v>122</v>
      </c>
      <c r="AL658">
        <v>50</v>
      </c>
      <c r="AM658" t="str">
        <f t="shared" si="79"/>
        <v>Significant</v>
      </c>
      <c r="AN658" t="str">
        <f t="shared" si="80"/>
        <v>Low</v>
      </c>
      <c r="AQ658" t="s">
        <v>77</v>
      </c>
      <c r="AS658" t="s">
        <v>702</v>
      </c>
      <c r="AT658" t="s">
        <v>68</v>
      </c>
      <c r="AU658" t="s">
        <v>69</v>
      </c>
    </row>
    <row r="659" spans="1:47">
      <c r="A659" t="s">
        <v>703</v>
      </c>
      <c r="B659" t="s">
        <v>704</v>
      </c>
      <c r="C659" t="s">
        <v>71</v>
      </c>
      <c r="D659" s="3" t="s">
        <v>72</v>
      </c>
      <c r="E659">
        <v>3251238</v>
      </c>
      <c r="F659" t="s">
        <v>73</v>
      </c>
      <c r="G659" t="s">
        <v>188</v>
      </c>
      <c r="H659" t="s">
        <v>153</v>
      </c>
      <c r="I659" t="s">
        <v>154</v>
      </c>
      <c r="J659" t="s">
        <v>74</v>
      </c>
      <c r="K659" t="s">
        <v>120</v>
      </c>
      <c r="L659" t="s">
        <v>55</v>
      </c>
      <c r="M659">
        <v>22</v>
      </c>
      <c r="O659">
        <v>30.5</v>
      </c>
      <c r="P659" t="s">
        <v>77</v>
      </c>
      <c r="Q659">
        <v>4</v>
      </c>
      <c r="R659" t="s">
        <v>707</v>
      </c>
      <c r="S659" t="s">
        <v>122</v>
      </c>
      <c r="T659" t="s">
        <v>707</v>
      </c>
      <c r="U659" t="s">
        <v>122</v>
      </c>
      <c r="V659">
        <v>4</v>
      </c>
      <c r="W659">
        <v>96</v>
      </c>
      <c r="X659" t="s">
        <v>79</v>
      </c>
      <c r="Y659">
        <v>4</v>
      </c>
      <c r="Z659" t="s">
        <v>81</v>
      </c>
      <c r="AA659" t="s">
        <v>81</v>
      </c>
      <c r="AB659" t="s">
        <v>114</v>
      </c>
      <c r="AD659">
        <v>2200</v>
      </c>
      <c r="AG659" t="s">
        <v>122</v>
      </c>
      <c r="AH659">
        <v>2200</v>
      </c>
      <c r="AK659" t="s">
        <v>122</v>
      </c>
      <c r="AL659">
        <v>50</v>
      </c>
      <c r="AM659" t="str">
        <f t="shared" si="79"/>
        <v>Significant</v>
      </c>
      <c r="AN659" t="str">
        <f t="shared" si="80"/>
        <v>Low</v>
      </c>
      <c r="AQ659" t="s">
        <v>77</v>
      </c>
      <c r="AS659" t="s">
        <v>702</v>
      </c>
      <c r="AT659" t="s">
        <v>68</v>
      </c>
      <c r="AU659" t="s">
        <v>69</v>
      </c>
    </row>
    <row r="660" spans="1:47">
      <c r="A660" t="s">
        <v>708</v>
      </c>
      <c r="B660" t="str">
        <f t="shared" ref="B660:B676" si="81">RIGHT(A660,5)</f>
        <v xml:space="preserve"> 2016</v>
      </c>
      <c r="C660" t="s">
        <v>49</v>
      </c>
      <c r="D660" t="s">
        <v>49</v>
      </c>
      <c r="F660" t="s">
        <v>709</v>
      </c>
      <c r="G660" t="s">
        <v>709</v>
      </c>
      <c r="H660" t="s">
        <v>153</v>
      </c>
      <c r="I660" t="s">
        <v>154</v>
      </c>
      <c r="J660" t="s">
        <v>74</v>
      </c>
      <c r="K660" s="3" t="s">
        <v>120</v>
      </c>
      <c r="L660" t="s">
        <v>189</v>
      </c>
      <c r="M660" s="3" t="s">
        <v>710</v>
      </c>
      <c r="N660" s="3" t="s">
        <v>711</v>
      </c>
      <c r="O660" t="s">
        <v>712</v>
      </c>
      <c r="P660" t="s">
        <v>77</v>
      </c>
      <c r="Q660">
        <v>4</v>
      </c>
      <c r="R660" t="s">
        <v>713</v>
      </c>
      <c r="S660" t="s">
        <v>122</v>
      </c>
      <c r="T660" t="s">
        <v>713</v>
      </c>
      <c r="U660" t="s">
        <v>122</v>
      </c>
      <c r="V660">
        <v>28</v>
      </c>
      <c r="W660">
        <v>28</v>
      </c>
      <c r="X660" t="s">
        <v>103</v>
      </c>
      <c r="Y660">
        <v>28</v>
      </c>
      <c r="Z660" t="s">
        <v>81</v>
      </c>
      <c r="AA660" t="s">
        <v>81</v>
      </c>
      <c r="AD660" t="s">
        <v>713</v>
      </c>
      <c r="AG660" t="s">
        <v>122</v>
      </c>
      <c r="AH660" t="s">
        <v>713</v>
      </c>
      <c r="AK660" t="s">
        <v>122</v>
      </c>
      <c r="AL660">
        <v>8.3000000000000007</v>
      </c>
      <c r="AM660" t="str">
        <f t="shared" si="79"/>
        <v>Some</v>
      </c>
      <c r="AN660" t="str">
        <f t="shared" si="80"/>
        <v>Medium</v>
      </c>
      <c r="AQ660" t="s">
        <v>77</v>
      </c>
      <c r="AT660" t="s">
        <v>68</v>
      </c>
      <c r="AU660" t="s">
        <v>68</v>
      </c>
    </row>
    <row r="661" spans="1:47">
      <c r="A661" t="s">
        <v>708</v>
      </c>
      <c r="B661" t="str">
        <f t="shared" si="81"/>
        <v xml:space="preserve"> 2016</v>
      </c>
      <c r="C661" t="s">
        <v>49</v>
      </c>
      <c r="D661" t="s">
        <v>49</v>
      </c>
      <c r="F661" t="s">
        <v>709</v>
      </c>
      <c r="G661" t="s">
        <v>709</v>
      </c>
      <c r="H661" t="s">
        <v>153</v>
      </c>
      <c r="I661" t="s">
        <v>154</v>
      </c>
      <c r="J661" t="s">
        <v>74</v>
      </c>
      <c r="K661" s="3" t="s">
        <v>120</v>
      </c>
      <c r="L661" t="s">
        <v>189</v>
      </c>
      <c r="M661" s="3" t="s">
        <v>710</v>
      </c>
      <c r="N661" s="3" t="s">
        <v>711</v>
      </c>
      <c r="O661" t="s">
        <v>712</v>
      </c>
      <c r="P661" t="s">
        <v>77</v>
      </c>
      <c r="Q661">
        <v>4</v>
      </c>
      <c r="R661" t="s">
        <v>714</v>
      </c>
      <c r="S661" t="s">
        <v>122</v>
      </c>
      <c r="T661" t="s">
        <v>714</v>
      </c>
      <c r="U661" t="s">
        <v>122</v>
      </c>
      <c r="V661">
        <v>28</v>
      </c>
      <c r="W661">
        <v>28</v>
      </c>
      <c r="X661" t="s">
        <v>103</v>
      </c>
      <c r="Y661">
        <v>28</v>
      </c>
      <c r="Z661" t="s">
        <v>81</v>
      </c>
      <c r="AA661" t="s">
        <v>81</v>
      </c>
      <c r="AD661" t="s">
        <v>714</v>
      </c>
      <c r="AG661" t="s">
        <v>122</v>
      </c>
      <c r="AH661" t="s">
        <v>714</v>
      </c>
      <c r="AK661" t="s">
        <v>122</v>
      </c>
      <c r="AL661">
        <v>0</v>
      </c>
      <c r="AM661" t="str">
        <f t="shared" si="79"/>
        <v>None</v>
      </c>
      <c r="AN661" t="str">
        <f t="shared" si="80"/>
        <v>High</v>
      </c>
      <c r="AQ661" t="s">
        <v>77</v>
      </c>
      <c r="AT661" t="s">
        <v>68</v>
      </c>
      <c r="AU661" t="s">
        <v>68</v>
      </c>
    </row>
    <row r="662" spans="1:47">
      <c r="A662" t="s">
        <v>708</v>
      </c>
      <c r="B662" t="str">
        <f t="shared" si="81"/>
        <v xml:space="preserve"> 2016</v>
      </c>
      <c r="C662" s="8" t="s">
        <v>715</v>
      </c>
      <c r="D662" s="8" t="s">
        <v>715</v>
      </c>
      <c r="E662" s="29" t="s">
        <v>716</v>
      </c>
      <c r="F662" t="s">
        <v>717</v>
      </c>
      <c r="G662" t="s">
        <v>717</v>
      </c>
      <c r="H662" t="s">
        <v>153</v>
      </c>
      <c r="I662" t="s">
        <v>154</v>
      </c>
      <c r="J662" t="s">
        <v>74</v>
      </c>
      <c r="K662" s="3" t="s">
        <v>120</v>
      </c>
      <c r="L662" t="s">
        <v>189</v>
      </c>
      <c r="M662" s="3" t="s">
        <v>710</v>
      </c>
      <c r="N662" s="3" t="s">
        <v>711</v>
      </c>
      <c r="O662" t="s">
        <v>712</v>
      </c>
      <c r="P662" t="s">
        <v>77</v>
      </c>
      <c r="Q662">
        <v>4</v>
      </c>
      <c r="R662">
        <v>0.5</v>
      </c>
      <c r="S662" t="s">
        <v>122</v>
      </c>
      <c r="T662">
        <v>0.5</v>
      </c>
      <c r="U662" t="s">
        <v>122</v>
      </c>
      <c r="V662">
        <v>28</v>
      </c>
      <c r="W662">
        <v>28</v>
      </c>
      <c r="X662" t="s">
        <v>103</v>
      </c>
      <c r="Y662">
        <v>28</v>
      </c>
      <c r="Z662" t="s">
        <v>81</v>
      </c>
      <c r="AA662" t="s">
        <v>81</v>
      </c>
      <c r="AD662">
        <v>0.5</v>
      </c>
      <c r="AG662" t="s">
        <v>122</v>
      </c>
      <c r="AH662">
        <v>0.5</v>
      </c>
      <c r="AK662" t="s">
        <v>122</v>
      </c>
      <c r="AL662">
        <v>8.3000000000000007</v>
      </c>
      <c r="AM662" t="str">
        <f t="shared" si="79"/>
        <v>Some</v>
      </c>
      <c r="AN662" t="str">
        <f t="shared" si="80"/>
        <v>Medium</v>
      </c>
      <c r="AO662" t="str">
        <f>AM662</f>
        <v>Some</v>
      </c>
      <c r="AP662" t="str">
        <f>AN662</f>
        <v>Medium</v>
      </c>
      <c r="AQ662" t="s">
        <v>77</v>
      </c>
      <c r="AT662" t="s">
        <v>68</v>
      </c>
      <c r="AU662" t="s">
        <v>68</v>
      </c>
    </row>
    <row r="663" spans="1:47">
      <c r="A663" t="s">
        <v>708</v>
      </c>
      <c r="B663" t="str">
        <f t="shared" si="81"/>
        <v xml:space="preserve"> 2016</v>
      </c>
      <c r="C663" s="8" t="s">
        <v>715</v>
      </c>
      <c r="D663" s="8" t="s">
        <v>715</v>
      </c>
      <c r="E663" s="29" t="s">
        <v>716</v>
      </c>
      <c r="F663" t="s">
        <v>717</v>
      </c>
      <c r="G663" t="s">
        <v>717</v>
      </c>
      <c r="H663" t="s">
        <v>153</v>
      </c>
      <c r="I663" t="s">
        <v>154</v>
      </c>
      <c r="J663" t="s">
        <v>74</v>
      </c>
      <c r="K663" s="3" t="s">
        <v>120</v>
      </c>
      <c r="L663" t="s">
        <v>189</v>
      </c>
      <c r="M663" s="3" t="s">
        <v>710</v>
      </c>
      <c r="N663" s="3" t="s">
        <v>711</v>
      </c>
      <c r="O663" t="s">
        <v>712</v>
      </c>
      <c r="P663" t="s">
        <v>77</v>
      </c>
      <c r="Q663">
        <v>4</v>
      </c>
      <c r="R663">
        <v>3</v>
      </c>
      <c r="S663" t="s">
        <v>122</v>
      </c>
      <c r="T663">
        <v>3</v>
      </c>
      <c r="U663" t="s">
        <v>122</v>
      </c>
      <c r="V663">
        <v>28</v>
      </c>
      <c r="W663">
        <v>28</v>
      </c>
      <c r="X663" t="s">
        <v>103</v>
      </c>
      <c r="Y663">
        <v>28</v>
      </c>
      <c r="Z663" t="s">
        <v>81</v>
      </c>
      <c r="AA663" t="s">
        <v>81</v>
      </c>
      <c r="AD663">
        <v>3</v>
      </c>
      <c r="AG663" t="s">
        <v>122</v>
      </c>
      <c r="AH663">
        <v>3</v>
      </c>
      <c r="AK663" t="s">
        <v>122</v>
      </c>
      <c r="AL663">
        <v>0</v>
      </c>
      <c r="AM663" t="str">
        <f t="shared" si="79"/>
        <v>None</v>
      </c>
      <c r="AN663" t="str">
        <f t="shared" si="80"/>
        <v>High</v>
      </c>
      <c r="AQ663" t="s">
        <v>77</v>
      </c>
      <c r="AT663" t="s">
        <v>68</v>
      </c>
      <c r="AU663" t="s">
        <v>68</v>
      </c>
    </row>
    <row r="664" spans="1:47">
      <c r="A664" t="s">
        <v>708</v>
      </c>
      <c r="B664" t="str">
        <f t="shared" si="81"/>
        <v xml:space="preserve"> 2016</v>
      </c>
      <c r="C664" s="8" t="s">
        <v>715</v>
      </c>
      <c r="D664" s="8" t="s">
        <v>715</v>
      </c>
      <c r="E664" s="29" t="s">
        <v>716</v>
      </c>
      <c r="F664" t="s">
        <v>717</v>
      </c>
      <c r="G664" t="s">
        <v>717</v>
      </c>
      <c r="H664" t="s">
        <v>153</v>
      </c>
      <c r="I664" t="s">
        <v>154</v>
      </c>
      <c r="J664" t="s">
        <v>74</v>
      </c>
      <c r="K664" s="3" t="s">
        <v>120</v>
      </c>
      <c r="L664" t="s">
        <v>189</v>
      </c>
      <c r="M664" s="3" t="s">
        <v>710</v>
      </c>
      <c r="N664" s="3" t="s">
        <v>711</v>
      </c>
      <c r="O664" t="s">
        <v>712</v>
      </c>
      <c r="P664" t="s">
        <v>77</v>
      </c>
      <c r="Q664">
        <v>4</v>
      </c>
      <c r="R664">
        <v>18</v>
      </c>
      <c r="S664" t="s">
        <v>122</v>
      </c>
      <c r="T664">
        <v>18</v>
      </c>
      <c r="U664" t="s">
        <v>122</v>
      </c>
      <c r="V664">
        <v>28</v>
      </c>
      <c r="W664">
        <v>28</v>
      </c>
      <c r="X664" t="s">
        <v>103</v>
      </c>
      <c r="Y664">
        <v>28</v>
      </c>
      <c r="Z664" t="s">
        <v>81</v>
      </c>
      <c r="AA664" t="s">
        <v>81</v>
      </c>
      <c r="AD664">
        <v>18</v>
      </c>
      <c r="AG664" t="s">
        <v>122</v>
      </c>
      <c r="AH664">
        <v>18</v>
      </c>
      <c r="AK664" t="s">
        <v>122</v>
      </c>
      <c r="AL664">
        <v>8.3000000000000007</v>
      </c>
      <c r="AM664" t="str">
        <f t="shared" si="79"/>
        <v>Some</v>
      </c>
      <c r="AN664" t="str">
        <f t="shared" si="80"/>
        <v>Medium</v>
      </c>
      <c r="AQ664" t="s">
        <v>77</v>
      </c>
      <c r="AT664" t="s">
        <v>68</v>
      </c>
      <c r="AU664" t="s">
        <v>68</v>
      </c>
    </row>
    <row r="665" spans="1:47">
      <c r="A665" t="s">
        <v>708</v>
      </c>
      <c r="B665" t="str">
        <f t="shared" si="81"/>
        <v xml:space="preserve"> 2016</v>
      </c>
      <c r="C665" t="s">
        <v>352</v>
      </c>
      <c r="D665" s="8" t="s">
        <v>543</v>
      </c>
      <c r="E665" s="20" t="s">
        <v>544</v>
      </c>
      <c r="F665" t="s">
        <v>545</v>
      </c>
      <c r="G665" t="s">
        <v>545</v>
      </c>
      <c r="H665" t="s">
        <v>153</v>
      </c>
      <c r="I665" t="s">
        <v>154</v>
      </c>
      <c r="J665" t="s">
        <v>74</v>
      </c>
      <c r="K665" s="3" t="s">
        <v>120</v>
      </c>
      <c r="L665" t="s">
        <v>189</v>
      </c>
      <c r="M665" s="3" t="s">
        <v>710</v>
      </c>
      <c r="N665" s="3" t="s">
        <v>711</v>
      </c>
      <c r="O665" t="s">
        <v>712</v>
      </c>
      <c r="P665" t="s">
        <v>77</v>
      </c>
      <c r="Q665">
        <v>4</v>
      </c>
      <c r="R665">
        <v>6</v>
      </c>
      <c r="S665" t="s">
        <v>122</v>
      </c>
      <c r="T665">
        <v>6</v>
      </c>
      <c r="U665" t="s">
        <v>122</v>
      </c>
      <c r="V665">
        <v>28</v>
      </c>
      <c r="W665">
        <v>28</v>
      </c>
      <c r="X665" t="s">
        <v>103</v>
      </c>
      <c r="Y665">
        <v>28</v>
      </c>
      <c r="Z665" t="s">
        <v>81</v>
      </c>
      <c r="AA665" t="s">
        <v>81</v>
      </c>
      <c r="AD665">
        <v>6</v>
      </c>
      <c r="AG665" t="s">
        <v>122</v>
      </c>
      <c r="AH665">
        <v>6</v>
      </c>
      <c r="AK665" t="s">
        <v>122</v>
      </c>
      <c r="AL665">
        <v>25</v>
      </c>
      <c r="AM665" t="str">
        <f t="shared" si="79"/>
        <v>Significant</v>
      </c>
      <c r="AN665" t="str">
        <f t="shared" si="80"/>
        <v>Low</v>
      </c>
      <c r="AO665" t="str">
        <f>AM665</f>
        <v>Significant</v>
      </c>
      <c r="AP665" t="str">
        <f>AN665</f>
        <v>Low</v>
      </c>
      <c r="AQ665" t="s">
        <v>77</v>
      </c>
      <c r="AT665" t="s">
        <v>68</v>
      </c>
      <c r="AU665" t="s">
        <v>68</v>
      </c>
    </row>
    <row r="666" spans="1:47" ht="47.25">
      <c r="A666" t="s">
        <v>708</v>
      </c>
      <c r="B666" t="str">
        <f t="shared" si="81"/>
        <v xml:space="preserve"> 2016</v>
      </c>
      <c r="C666" t="s">
        <v>352</v>
      </c>
      <c r="D666" s="8" t="s">
        <v>543</v>
      </c>
      <c r="E666" s="20" t="s">
        <v>544</v>
      </c>
      <c r="F666" t="s">
        <v>545</v>
      </c>
      <c r="G666" t="s">
        <v>545</v>
      </c>
      <c r="H666" t="s">
        <v>153</v>
      </c>
      <c r="I666" t="s">
        <v>154</v>
      </c>
      <c r="J666" t="s">
        <v>74</v>
      </c>
      <c r="K666" s="3" t="s">
        <v>120</v>
      </c>
      <c r="L666" t="s">
        <v>189</v>
      </c>
      <c r="M666" s="3" t="s">
        <v>710</v>
      </c>
      <c r="N666" s="3" t="s">
        <v>711</v>
      </c>
      <c r="O666" t="s">
        <v>712</v>
      </c>
      <c r="P666" t="s">
        <v>77</v>
      </c>
      <c r="Q666">
        <v>4</v>
      </c>
      <c r="R666">
        <v>0.3</v>
      </c>
      <c r="S666" t="s">
        <v>122</v>
      </c>
      <c r="T666">
        <v>0.3</v>
      </c>
      <c r="U666" t="s">
        <v>122</v>
      </c>
      <c r="V666">
        <v>28</v>
      </c>
      <c r="W666">
        <v>28</v>
      </c>
      <c r="X666" t="s">
        <v>103</v>
      </c>
      <c r="Y666">
        <v>28</v>
      </c>
      <c r="Z666" t="s">
        <v>81</v>
      </c>
      <c r="AA666" t="s">
        <v>81</v>
      </c>
      <c r="AD666">
        <v>0.3</v>
      </c>
      <c r="AG666" t="s">
        <v>122</v>
      </c>
      <c r="AH666">
        <v>0.3</v>
      </c>
      <c r="AK666" t="s">
        <v>122</v>
      </c>
      <c r="AL666">
        <v>8.3000000000000007</v>
      </c>
      <c r="AM666" t="str">
        <f t="shared" si="79"/>
        <v>Some</v>
      </c>
      <c r="AN666" t="str">
        <f t="shared" si="80"/>
        <v>Medium</v>
      </c>
      <c r="AQ666" t="s">
        <v>77</v>
      </c>
      <c r="AR666" s="5" t="s">
        <v>718</v>
      </c>
      <c r="AT666" t="s">
        <v>68</v>
      </c>
      <c r="AU666" t="s">
        <v>68</v>
      </c>
    </row>
    <row r="667" spans="1:47">
      <c r="A667" t="s">
        <v>708</v>
      </c>
      <c r="B667" t="str">
        <f t="shared" si="81"/>
        <v xml:space="preserve"> 2016</v>
      </c>
      <c r="C667" t="s">
        <v>352</v>
      </c>
      <c r="D667" s="8" t="s">
        <v>543</v>
      </c>
      <c r="E667" s="20" t="s">
        <v>544</v>
      </c>
      <c r="F667" t="s">
        <v>545</v>
      </c>
      <c r="G667" t="s">
        <v>545</v>
      </c>
      <c r="H667" t="s">
        <v>153</v>
      </c>
      <c r="I667" t="s">
        <v>154</v>
      </c>
      <c r="J667" t="s">
        <v>74</v>
      </c>
      <c r="K667" s="3" t="s">
        <v>120</v>
      </c>
      <c r="L667" t="s">
        <v>189</v>
      </c>
      <c r="M667" s="3" t="s">
        <v>710</v>
      </c>
      <c r="N667" s="3" t="s">
        <v>711</v>
      </c>
      <c r="O667" t="s">
        <v>712</v>
      </c>
      <c r="P667" t="s">
        <v>77</v>
      </c>
      <c r="Q667">
        <v>4</v>
      </c>
      <c r="R667">
        <v>3</v>
      </c>
      <c r="S667" t="s">
        <v>122</v>
      </c>
      <c r="T667">
        <v>3</v>
      </c>
      <c r="U667" t="s">
        <v>122</v>
      </c>
      <c r="V667">
        <v>28</v>
      </c>
      <c r="W667">
        <v>28</v>
      </c>
      <c r="X667" t="s">
        <v>103</v>
      </c>
      <c r="Y667">
        <v>28</v>
      </c>
      <c r="Z667" t="s">
        <v>81</v>
      </c>
      <c r="AA667" t="s">
        <v>81</v>
      </c>
      <c r="AD667">
        <v>3</v>
      </c>
      <c r="AG667" t="s">
        <v>122</v>
      </c>
      <c r="AH667">
        <v>3</v>
      </c>
      <c r="AK667" t="s">
        <v>122</v>
      </c>
      <c r="AL667">
        <v>8.3000000000000007</v>
      </c>
      <c r="AM667" t="str">
        <f t="shared" si="79"/>
        <v>Some</v>
      </c>
      <c r="AN667" t="str">
        <f t="shared" si="80"/>
        <v>Medium</v>
      </c>
      <c r="AQ667" t="s">
        <v>77</v>
      </c>
      <c r="AT667" t="s">
        <v>68</v>
      </c>
      <c r="AU667" t="s">
        <v>68</v>
      </c>
    </row>
    <row r="668" spans="1:47">
      <c r="A668" t="s">
        <v>708</v>
      </c>
      <c r="B668" t="str">
        <f t="shared" si="81"/>
        <v xml:space="preserve"> 2016</v>
      </c>
      <c r="C668" t="s">
        <v>352</v>
      </c>
      <c r="D668" s="8" t="s">
        <v>543</v>
      </c>
      <c r="E668" s="20" t="s">
        <v>544</v>
      </c>
      <c r="F668" t="s">
        <v>545</v>
      </c>
      <c r="G668" t="s">
        <v>545</v>
      </c>
      <c r="H668" t="s">
        <v>153</v>
      </c>
      <c r="I668" t="s">
        <v>154</v>
      </c>
      <c r="J668" t="s">
        <v>74</v>
      </c>
      <c r="K668" s="3" t="s">
        <v>120</v>
      </c>
      <c r="L668" t="s">
        <v>189</v>
      </c>
      <c r="M668" s="3" t="s">
        <v>710</v>
      </c>
      <c r="N668" s="3" t="s">
        <v>711</v>
      </c>
      <c r="O668" t="s">
        <v>712</v>
      </c>
      <c r="P668" t="s">
        <v>77</v>
      </c>
      <c r="Q668">
        <v>4</v>
      </c>
      <c r="R668">
        <v>9</v>
      </c>
      <c r="S668" t="s">
        <v>122</v>
      </c>
      <c r="T668">
        <v>9</v>
      </c>
      <c r="U668" t="s">
        <v>122</v>
      </c>
      <c r="V668">
        <v>28</v>
      </c>
      <c r="W668">
        <v>28</v>
      </c>
      <c r="X668" t="s">
        <v>103</v>
      </c>
      <c r="Y668">
        <v>28</v>
      </c>
      <c r="Z668" t="s">
        <v>81</v>
      </c>
      <c r="AA668" t="s">
        <v>81</v>
      </c>
      <c r="AD668">
        <v>9</v>
      </c>
      <c r="AG668" t="s">
        <v>122</v>
      </c>
      <c r="AH668">
        <v>9</v>
      </c>
      <c r="AK668" t="s">
        <v>122</v>
      </c>
      <c r="AL668">
        <v>16.7</v>
      </c>
      <c r="AM668" t="str">
        <f t="shared" si="79"/>
        <v>Some</v>
      </c>
      <c r="AN668" t="str">
        <f t="shared" si="80"/>
        <v>Medium</v>
      </c>
      <c r="AQ668" t="s">
        <v>77</v>
      </c>
      <c r="AT668" t="s">
        <v>68</v>
      </c>
      <c r="AU668" t="s">
        <v>68</v>
      </c>
    </row>
    <row r="669" spans="1:47">
      <c r="A669" t="s">
        <v>719</v>
      </c>
      <c r="B669" t="str">
        <f t="shared" si="81"/>
        <v xml:space="preserve"> 2022</v>
      </c>
      <c r="C669" s="3" t="s">
        <v>363</v>
      </c>
      <c r="D669" s="3" t="s">
        <v>364</v>
      </c>
      <c r="F669" t="s">
        <v>720</v>
      </c>
      <c r="G669" t="s">
        <v>721</v>
      </c>
      <c r="H669" t="s">
        <v>153</v>
      </c>
      <c r="I669" t="s">
        <v>154</v>
      </c>
      <c r="J669" t="s">
        <v>74</v>
      </c>
      <c r="K669" s="3" t="s">
        <v>120</v>
      </c>
      <c r="L669" t="s">
        <v>189</v>
      </c>
      <c r="M669" s="3" t="s">
        <v>710</v>
      </c>
      <c r="N669">
        <v>8</v>
      </c>
      <c r="O669">
        <v>28</v>
      </c>
      <c r="P669" t="s">
        <v>77</v>
      </c>
      <c r="Q669">
        <v>4</v>
      </c>
      <c r="R669" t="s">
        <v>722</v>
      </c>
      <c r="S669" t="s">
        <v>121</v>
      </c>
      <c r="T669" t="s">
        <v>723</v>
      </c>
      <c r="U669" t="s">
        <v>122</v>
      </c>
      <c r="V669">
        <v>28</v>
      </c>
      <c r="W669">
        <v>28</v>
      </c>
      <c r="X669" t="s">
        <v>103</v>
      </c>
      <c r="Y669">
        <v>28</v>
      </c>
      <c r="Z669" t="s">
        <v>104</v>
      </c>
      <c r="AA669" t="s">
        <v>105</v>
      </c>
      <c r="AM669" t="str">
        <f t="shared" si="79"/>
        <v/>
      </c>
      <c r="AN669" t="str">
        <f t="shared" si="80"/>
        <v/>
      </c>
      <c r="AQ669" t="s">
        <v>77</v>
      </c>
      <c r="AT669" t="s">
        <v>68</v>
      </c>
      <c r="AU669" t="s">
        <v>68</v>
      </c>
    </row>
    <row r="670" spans="1:47">
      <c r="A670" t="s">
        <v>719</v>
      </c>
      <c r="B670" t="str">
        <f t="shared" si="81"/>
        <v xml:space="preserve"> 2022</v>
      </c>
      <c r="C670" s="3" t="s">
        <v>363</v>
      </c>
      <c r="D670" s="3" t="s">
        <v>364</v>
      </c>
      <c r="F670" t="s">
        <v>720</v>
      </c>
      <c r="G670" t="s">
        <v>721</v>
      </c>
      <c r="H670" t="s">
        <v>153</v>
      </c>
      <c r="I670" t="s">
        <v>154</v>
      </c>
      <c r="J670" t="s">
        <v>74</v>
      </c>
      <c r="K670" s="3" t="s">
        <v>120</v>
      </c>
      <c r="L670" t="s">
        <v>189</v>
      </c>
      <c r="M670" s="3" t="s">
        <v>710</v>
      </c>
      <c r="N670">
        <v>8</v>
      </c>
      <c r="O670">
        <v>28</v>
      </c>
      <c r="P670" t="s">
        <v>77</v>
      </c>
      <c r="Q670">
        <v>4</v>
      </c>
      <c r="R670" t="s">
        <v>722</v>
      </c>
      <c r="S670" t="s">
        <v>121</v>
      </c>
      <c r="T670" t="s">
        <v>723</v>
      </c>
      <c r="U670" t="s">
        <v>122</v>
      </c>
      <c r="V670">
        <v>28</v>
      </c>
      <c r="W670">
        <v>28</v>
      </c>
      <c r="X670" t="s">
        <v>103</v>
      </c>
      <c r="Y670">
        <v>28</v>
      </c>
      <c r="Z670" t="s">
        <v>104</v>
      </c>
      <c r="AA670" t="s">
        <v>231</v>
      </c>
      <c r="AM670" t="str">
        <f t="shared" si="79"/>
        <v/>
      </c>
      <c r="AN670" t="str">
        <f t="shared" si="80"/>
        <v/>
      </c>
      <c r="AQ670" t="s">
        <v>77</v>
      </c>
      <c r="AT670" t="s">
        <v>68</v>
      </c>
      <c r="AU670" t="s">
        <v>68</v>
      </c>
    </row>
    <row r="671" spans="1:47" ht="78.75">
      <c r="A671" t="s">
        <v>719</v>
      </c>
      <c r="B671" t="str">
        <f t="shared" si="81"/>
        <v xml:space="preserve"> 2022</v>
      </c>
      <c r="C671" s="3" t="s">
        <v>363</v>
      </c>
      <c r="D671" s="3" t="s">
        <v>364</v>
      </c>
      <c r="F671" t="s">
        <v>720</v>
      </c>
      <c r="G671" t="s">
        <v>721</v>
      </c>
      <c r="H671" t="s">
        <v>153</v>
      </c>
      <c r="I671" t="s">
        <v>154</v>
      </c>
      <c r="J671" t="s">
        <v>74</v>
      </c>
      <c r="K671" s="3" t="s">
        <v>120</v>
      </c>
      <c r="L671" t="s">
        <v>189</v>
      </c>
      <c r="M671" s="3" t="s">
        <v>710</v>
      </c>
      <c r="N671">
        <v>8</v>
      </c>
      <c r="O671">
        <v>28</v>
      </c>
      <c r="P671" t="s">
        <v>77</v>
      </c>
      <c r="Q671">
        <v>4</v>
      </c>
      <c r="R671" t="s">
        <v>722</v>
      </c>
      <c r="S671" t="s">
        <v>121</v>
      </c>
      <c r="T671" t="s">
        <v>723</v>
      </c>
      <c r="U671" t="s">
        <v>122</v>
      </c>
      <c r="V671">
        <v>28</v>
      </c>
      <c r="W671">
        <v>28</v>
      </c>
      <c r="X671" t="s">
        <v>103</v>
      </c>
      <c r="Y671">
        <v>28</v>
      </c>
      <c r="Z671" t="s">
        <v>194</v>
      </c>
      <c r="AA671" t="s">
        <v>369</v>
      </c>
      <c r="AM671" t="str">
        <f t="shared" si="79"/>
        <v/>
      </c>
      <c r="AN671" t="str">
        <f t="shared" si="80"/>
        <v/>
      </c>
      <c r="AQ671" t="s">
        <v>77</v>
      </c>
      <c r="AR671" s="5" t="s">
        <v>724</v>
      </c>
      <c r="AT671" t="s">
        <v>68</v>
      </c>
      <c r="AU671" t="s">
        <v>68</v>
      </c>
    </row>
    <row r="672" spans="1:47">
      <c r="A672" t="s">
        <v>719</v>
      </c>
      <c r="B672" t="str">
        <f t="shared" si="81"/>
        <v xml:space="preserve"> 2022</v>
      </c>
      <c r="C672" s="3" t="s">
        <v>363</v>
      </c>
      <c r="D672" s="3" t="s">
        <v>364</v>
      </c>
      <c r="F672" t="s">
        <v>720</v>
      </c>
      <c r="G672" t="s">
        <v>721</v>
      </c>
      <c r="H672" t="s">
        <v>153</v>
      </c>
      <c r="I672" t="s">
        <v>154</v>
      </c>
      <c r="J672" t="s">
        <v>74</v>
      </c>
      <c r="K672" s="3" t="s">
        <v>120</v>
      </c>
      <c r="L672" t="s">
        <v>189</v>
      </c>
      <c r="M672" s="3" t="s">
        <v>710</v>
      </c>
      <c r="N672">
        <v>8</v>
      </c>
      <c r="O672">
        <v>28</v>
      </c>
      <c r="P672" t="s">
        <v>77</v>
      </c>
      <c r="Q672">
        <v>4</v>
      </c>
      <c r="R672">
        <v>0.01</v>
      </c>
      <c r="S672" t="s">
        <v>121</v>
      </c>
      <c r="T672">
        <f>R672*1000</f>
        <v>10</v>
      </c>
      <c r="U672" t="s">
        <v>122</v>
      </c>
      <c r="V672">
        <v>28</v>
      </c>
      <c r="W672">
        <v>28</v>
      </c>
      <c r="X672" t="s">
        <v>103</v>
      </c>
      <c r="Y672">
        <v>28</v>
      </c>
      <c r="Z672" t="s">
        <v>81</v>
      </c>
      <c r="AA672" t="s">
        <v>81</v>
      </c>
      <c r="AD672">
        <v>0.01</v>
      </c>
      <c r="AG672" t="s">
        <v>121</v>
      </c>
      <c r="AH672">
        <f>AD672*1000</f>
        <v>10</v>
      </c>
      <c r="AK672" t="s">
        <v>122</v>
      </c>
      <c r="AL672">
        <v>30</v>
      </c>
      <c r="AM672" t="str">
        <f t="shared" si="79"/>
        <v>Significant</v>
      </c>
      <c r="AN672" t="str">
        <f t="shared" si="80"/>
        <v>Low</v>
      </c>
      <c r="AO672" t="str">
        <f>AM672</f>
        <v>Significant</v>
      </c>
      <c r="AP672" t="str">
        <f>AN672</f>
        <v>Low</v>
      </c>
      <c r="AQ672" t="s">
        <v>77</v>
      </c>
      <c r="AT672" t="s">
        <v>68</v>
      </c>
      <c r="AU672" t="s">
        <v>68</v>
      </c>
    </row>
    <row r="673" spans="1:47">
      <c r="A673" t="s">
        <v>719</v>
      </c>
      <c r="B673" t="str">
        <f t="shared" si="81"/>
        <v xml:space="preserve"> 2022</v>
      </c>
      <c r="C673" s="3" t="s">
        <v>363</v>
      </c>
      <c r="D673" s="3" t="s">
        <v>364</v>
      </c>
      <c r="F673" t="s">
        <v>720</v>
      </c>
      <c r="G673" t="s">
        <v>721</v>
      </c>
      <c r="H673" t="s">
        <v>153</v>
      </c>
      <c r="I673" t="s">
        <v>154</v>
      </c>
      <c r="J673" t="s">
        <v>74</v>
      </c>
      <c r="K673" s="3" t="s">
        <v>120</v>
      </c>
      <c r="L673" t="s">
        <v>189</v>
      </c>
      <c r="M673" s="3" t="s">
        <v>710</v>
      </c>
      <c r="N673">
        <v>8</v>
      </c>
      <c r="O673">
        <v>28</v>
      </c>
      <c r="P673" t="s">
        <v>77</v>
      </c>
      <c r="Q673">
        <v>4</v>
      </c>
      <c r="R673">
        <v>0.1</v>
      </c>
      <c r="S673" t="s">
        <v>121</v>
      </c>
      <c r="T673">
        <f>R673*1000</f>
        <v>100</v>
      </c>
      <c r="U673" t="s">
        <v>122</v>
      </c>
      <c r="V673">
        <v>28</v>
      </c>
      <c r="W673">
        <v>28</v>
      </c>
      <c r="X673" t="s">
        <v>103</v>
      </c>
      <c r="Y673">
        <v>28</v>
      </c>
      <c r="Z673" t="s">
        <v>81</v>
      </c>
      <c r="AA673" t="s">
        <v>81</v>
      </c>
      <c r="AD673">
        <v>0.1</v>
      </c>
      <c r="AG673" t="s">
        <v>121</v>
      </c>
      <c r="AH673">
        <f>AD673*1000</f>
        <v>100</v>
      </c>
      <c r="AK673" t="s">
        <v>122</v>
      </c>
      <c r="AL673">
        <v>30</v>
      </c>
      <c r="AM673" t="str">
        <f t="shared" si="79"/>
        <v>Significant</v>
      </c>
      <c r="AN673" t="str">
        <f t="shared" si="80"/>
        <v>Low</v>
      </c>
      <c r="AQ673" t="s">
        <v>77</v>
      </c>
      <c r="AT673" t="s">
        <v>68</v>
      </c>
      <c r="AU673" t="s">
        <v>68</v>
      </c>
    </row>
    <row r="674" spans="1:47">
      <c r="A674" t="s">
        <v>719</v>
      </c>
      <c r="B674" t="str">
        <f t="shared" si="81"/>
        <v xml:space="preserve"> 2022</v>
      </c>
      <c r="C674" s="3" t="s">
        <v>363</v>
      </c>
      <c r="D674" s="3" t="s">
        <v>364</v>
      </c>
      <c r="F674" t="s">
        <v>720</v>
      </c>
      <c r="G674" t="s">
        <v>721</v>
      </c>
      <c r="H674" t="s">
        <v>153</v>
      </c>
      <c r="I674" t="s">
        <v>154</v>
      </c>
      <c r="J674" t="s">
        <v>74</v>
      </c>
      <c r="K674" s="3" t="s">
        <v>120</v>
      </c>
      <c r="L674" t="s">
        <v>189</v>
      </c>
      <c r="M674" s="3" t="s">
        <v>710</v>
      </c>
      <c r="N674">
        <v>8</v>
      </c>
      <c r="O674">
        <v>28</v>
      </c>
      <c r="P674" t="s">
        <v>77</v>
      </c>
      <c r="Q674">
        <v>4</v>
      </c>
      <c r="R674">
        <v>1</v>
      </c>
      <c r="S674" t="s">
        <v>121</v>
      </c>
      <c r="T674">
        <f>R674*1000</f>
        <v>1000</v>
      </c>
      <c r="U674" t="s">
        <v>122</v>
      </c>
      <c r="V674">
        <v>28</v>
      </c>
      <c r="W674">
        <v>28</v>
      </c>
      <c r="X674" t="s">
        <v>103</v>
      </c>
      <c r="Y674">
        <v>28</v>
      </c>
      <c r="Z674" t="s">
        <v>81</v>
      </c>
      <c r="AA674" t="s">
        <v>81</v>
      </c>
      <c r="AD674">
        <v>1</v>
      </c>
      <c r="AG674" t="s">
        <v>121</v>
      </c>
      <c r="AH674">
        <f>AD674*1000</f>
        <v>1000</v>
      </c>
      <c r="AK674" t="s">
        <v>122</v>
      </c>
      <c r="AL674">
        <v>40</v>
      </c>
      <c r="AM674" t="str">
        <f t="shared" si="79"/>
        <v>Significant</v>
      </c>
      <c r="AN674" t="str">
        <f t="shared" si="80"/>
        <v>Low</v>
      </c>
      <c r="AQ674" t="s">
        <v>77</v>
      </c>
      <c r="AT674" t="s">
        <v>68</v>
      </c>
      <c r="AU674" t="s">
        <v>68</v>
      </c>
    </row>
    <row r="675" spans="1:47">
      <c r="A675" t="s">
        <v>719</v>
      </c>
      <c r="B675" t="str">
        <f t="shared" si="81"/>
        <v xml:space="preserve"> 2022</v>
      </c>
      <c r="C675" s="3" t="s">
        <v>363</v>
      </c>
      <c r="D675" s="3" t="s">
        <v>364</v>
      </c>
      <c r="F675" t="s">
        <v>720</v>
      </c>
      <c r="G675" t="s">
        <v>721</v>
      </c>
      <c r="H675" t="s">
        <v>153</v>
      </c>
      <c r="I675" t="s">
        <v>154</v>
      </c>
      <c r="J675" t="s">
        <v>74</v>
      </c>
      <c r="K675" s="3" t="s">
        <v>120</v>
      </c>
      <c r="L675" t="s">
        <v>189</v>
      </c>
      <c r="M675" s="3" t="s">
        <v>710</v>
      </c>
      <c r="N675">
        <v>8</v>
      </c>
      <c r="O675">
        <v>28</v>
      </c>
      <c r="P675" t="s">
        <v>77</v>
      </c>
      <c r="Q675">
        <v>4</v>
      </c>
      <c r="R675">
        <v>10</v>
      </c>
      <c r="S675" t="s">
        <v>121</v>
      </c>
      <c r="T675">
        <f>R675*1000</f>
        <v>10000</v>
      </c>
      <c r="U675" t="s">
        <v>122</v>
      </c>
      <c r="V675">
        <v>28</v>
      </c>
      <c r="W675">
        <v>28</v>
      </c>
      <c r="X675" t="s">
        <v>103</v>
      </c>
      <c r="Y675">
        <v>28</v>
      </c>
      <c r="Z675" t="s">
        <v>81</v>
      </c>
      <c r="AA675" t="s">
        <v>81</v>
      </c>
      <c r="AD675">
        <v>10</v>
      </c>
      <c r="AG675" t="s">
        <v>121</v>
      </c>
      <c r="AH675">
        <f>AD675*1000</f>
        <v>10000</v>
      </c>
      <c r="AK675" t="s">
        <v>122</v>
      </c>
      <c r="AL675">
        <v>5</v>
      </c>
      <c r="AM675" t="str">
        <f t="shared" si="79"/>
        <v>Some</v>
      </c>
      <c r="AN675" t="str">
        <f t="shared" si="80"/>
        <v>Medium</v>
      </c>
      <c r="AQ675" t="s">
        <v>77</v>
      </c>
      <c r="AT675" t="s">
        <v>68</v>
      </c>
      <c r="AU675" t="s">
        <v>68</v>
      </c>
    </row>
    <row r="676" spans="1:47">
      <c r="A676" t="s">
        <v>719</v>
      </c>
      <c r="B676" t="str">
        <f t="shared" si="81"/>
        <v xml:space="preserve"> 2022</v>
      </c>
      <c r="C676" s="3" t="s">
        <v>363</v>
      </c>
      <c r="D676" s="3" t="s">
        <v>364</v>
      </c>
      <c r="F676" t="s">
        <v>720</v>
      </c>
      <c r="G676" t="s">
        <v>721</v>
      </c>
      <c r="H676" t="s">
        <v>153</v>
      </c>
      <c r="I676" t="s">
        <v>154</v>
      </c>
      <c r="J676" t="s">
        <v>74</v>
      </c>
      <c r="K676" s="3" t="s">
        <v>120</v>
      </c>
      <c r="L676" t="s">
        <v>189</v>
      </c>
      <c r="M676" s="3" t="s">
        <v>710</v>
      </c>
      <c r="N676">
        <v>8</v>
      </c>
      <c r="O676">
        <v>28</v>
      </c>
      <c r="P676" t="s">
        <v>77</v>
      </c>
      <c r="Q676">
        <v>4</v>
      </c>
      <c r="R676" t="s">
        <v>722</v>
      </c>
      <c r="S676" t="s">
        <v>121</v>
      </c>
      <c r="T676" t="s">
        <v>723</v>
      </c>
      <c r="U676" t="s">
        <v>122</v>
      </c>
      <c r="V676">
        <v>28</v>
      </c>
      <c r="W676">
        <v>28</v>
      </c>
      <c r="X676" t="s">
        <v>103</v>
      </c>
      <c r="Y676">
        <v>28</v>
      </c>
      <c r="Z676" t="s">
        <v>370</v>
      </c>
      <c r="AA676" t="s">
        <v>638</v>
      </c>
      <c r="AM676" t="str">
        <f t="shared" ref="AM676" si="82">IF(ISBLANK(AL676),"",IF(AL676&gt;=75,"Severe",IF(AL676&gt;=25,"Significant",IF(AL676&gt;=1,"Some", IF(AL676=0,"None")))))</f>
        <v/>
      </c>
      <c r="AN676" t="str">
        <f t="shared" ref="AN676" si="83">IF(ISBLANK(AL676),"",IF(AL676&gt;=75,"None",IF(AL676&gt;=25,"Low",IF(AL676&gt;=1,"Medium", IF(AL676=0,"High")))))</f>
        <v/>
      </c>
      <c r="AQ676" t="s">
        <v>77</v>
      </c>
      <c r="AT676" t="s">
        <v>68</v>
      </c>
      <c r="AU676" t="s">
        <v>68</v>
      </c>
    </row>
    <row r="677" spans="1:47">
      <c r="A677" t="s">
        <v>725</v>
      </c>
      <c r="B677">
        <v>2009</v>
      </c>
      <c r="C677" t="s">
        <v>71</v>
      </c>
      <c r="D677" s="3" t="s">
        <v>72</v>
      </c>
      <c r="E677">
        <v>7758896</v>
      </c>
      <c r="F677" t="s">
        <v>73</v>
      </c>
      <c r="G677" t="s">
        <v>726</v>
      </c>
      <c r="H677" t="s">
        <v>51</v>
      </c>
      <c r="I677" t="s">
        <v>52</v>
      </c>
      <c r="J677" t="s">
        <v>174</v>
      </c>
      <c r="K677" t="s">
        <v>120</v>
      </c>
      <c r="L677" t="s">
        <v>55</v>
      </c>
      <c r="M677" t="s">
        <v>727</v>
      </c>
      <c r="P677" t="s">
        <v>77</v>
      </c>
      <c r="Q677">
        <v>9</v>
      </c>
      <c r="R677" t="s">
        <v>728</v>
      </c>
      <c r="S677" t="s">
        <v>122</v>
      </c>
      <c r="T677" t="s">
        <v>728</v>
      </c>
      <c r="U677" t="s">
        <v>122</v>
      </c>
      <c r="V677">
        <v>4</v>
      </c>
      <c r="W677">
        <v>96</v>
      </c>
      <c r="X677" t="s">
        <v>79</v>
      </c>
      <c r="Y677">
        <v>4</v>
      </c>
      <c r="Z677" t="s">
        <v>194</v>
      </c>
      <c r="AA677" t="s">
        <v>729</v>
      </c>
      <c r="AM677" t="s">
        <v>64</v>
      </c>
      <c r="AN677" t="s">
        <v>65</v>
      </c>
      <c r="AQ677" t="s">
        <v>77</v>
      </c>
      <c r="AS677" t="s">
        <v>730</v>
      </c>
      <c r="AT677" t="s">
        <v>68</v>
      </c>
      <c r="AU677" t="s">
        <v>68</v>
      </c>
    </row>
    <row r="678" spans="1:47">
      <c r="A678" t="s">
        <v>725</v>
      </c>
      <c r="B678">
        <v>2009</v>
      </c>
      <c r="C678" t="s">
        <v>71</v>
      </c>
      <c r="D678" s="3" t="s">
        <v>72</v>
      </c>
      <c r="E678">
        <v>7758896</v>
      </c>
      <c r="F678" t="s">
        <v>73</v>
      </c>
      <c r="G678" t="s">
        <v>726</v>
      </c>
      <c r="H678" t="s">
        <v>51</v>
      </c>
      <c r="I678" t="s">
        <v>52</v>
      </c>
      <c r="J678" t="s">
        <v>174</v>
      </c>
      <c r="K678" t="s">
        <v>120</v>
      </c>
      <c r="L678" t="s">
        <v>55</v>
      </c>
      <c r="M678" t="s">
        <v>727</v>
      </c>
      <c r="P678" t="s">
        <v>77</v>
      </c>
      <c r="Q678">
        <v>9</v>
      </c>
      <c r="R678" t="s">
        <v>731</v>
      </c>
      <c r="S678" t="s">
        <v>122</v>
      </c>
      <c r="T678" t="s">
        <v>731</v>
      </c>
      <c r="U678" t="s">
        <v>122</v>
      </c>
      <c r="V678">
        <v>4</v>
      </c>
      <c r="W678">
        <v>96</v>
      </c>
      <c r="X678" t="s">
        <v>79</v>
      </c>
      <c r="Y678">
        <v>4</v>
      </c>
      <c r="Z678" t="s">
        <v>194</v>
      </c>
      <c r="AA678" t="s">
        <v>729</v>
      </c>
      <c r="AM678" t="s">
        <v>64</v>
      </c>
      <c r="AN678" t="s">
        <v>65</v>
      </c>
      <c r="AQ678" t="s">
        <v>77</v>
      </c>
      <c r="AS678" t="s">
        <v>732</v>
      </c>
      <c r="AT678" t="s">
        <v>68</v>
      </c>
      <c r="AU678" t="s">
        <v>68</v>
      </c>
    </row>
    <row r="679" spans="1:47">
      <c r="A679" t="s">
        <v>725</v>
      </c>
      <c r="B679">
        <v>2009</v>
      </c>
      <c r="C679" t="s">
        <v>71</v>
      </c>
      <c r="D679" s="3" t="s">
        <v>72</v>
      </c>
      <c r="E679">
        <v>7758896</v>
      </c>
      <c r="F679" t="s">
        <v>73</v>
      </c>
      <c r="G679" t="s">
        <v>726</v>
      </c>
      <c r="H679" t="s">
        <v>51</v>
      </c>
      <c r="I679" t="s">
        <v>52</v>
      </c>
      <c r="J679" t="s">
        <v>174</v>
      </c>
      <c r="K679" t="s">
        <v>120</v>
      </c>
      <c r="L679" t="s">
        <v>55</v>
      </c>
      <c r="M679" t="s">
        <v>727</v>
      </c>
      <c r="P679" t="s">
        <v>77</v>
      </c>
      <c r="Q679">
        <v>9</v>
      </c>
      <c r="R679" t="s">
        <v>728</v>
      </c>
      <c r="S679" t="s">
        <v>122</v>
      </c>
      <c r="T679" t="s">
        <v>728</v>
      </c>
      <c r="U679" t="s">
        <v>122</v>
      </c>
      <c r="V679">
        <v>4</v>
      </c>
      <c r="W679">
        <v>96</v>
      </c>
      <c r="X679" t="s">
        <v>79</v>
      </c>
      <c r="Y679">
        <v>4</v>
      </c>
      <c r="Z679" t="s">
        <v>194</v>
      </c>
      <c r="AA679" t="s">
        <v>729</v>
      </c>
      <c r="AM679" t="s">
        <v>64</v>
      </c>
      <c r="AN679" t="s">
        <v>65</v>
      </c>
      <c r="AQ679" t="s">
        <v>77</v>
      </c>
      <c r="AS679" t="s">
        <v>733</v>
      </c>
      <c r="AT679" t="s">
        <v>68</v>
      </c>
      <c r="AU679" t="s">
        <v>68</v>
      </c>
    </row>
    <row r="680" spans="1:47">
      <c r="A680" t="s">
        <v>725</v>
      </c>
      <c r="B680">
        <v>2009</v>
      </c>
      <c r="C680" t="s">
        <v>71</v>
      </c>
      <c r="D680" s="3" t="s">
        <v>72</v>
      </c>
      <c r="E680">
        <v>7758896</v>
      </c>
      <c r="F680" t="s">
        <v>73</v>
      </c>
      <c r="G680" t="s">
        <v>726</v>
      </c>
      <c r="H680" t="s">
        <v>51</v>
      </c>
      <c r="I680" t="s">
        <v>52</v>
      </c>
      <c r="J680" t="s">
        <v>74</v>
      </c>
      <c r="K680" t="s">
        <v>54</v>
      </c>
      <c r="L680" t="s">
        <v>55</v>
      </c>
      <c r="M680" t="s">
        <v>60</v>
      </c>
      <c r="N680" t="s">
        <v>60</v>
      </c>
      <c r="O680" t="s">
        <v>60</v>
      </c>
      <c r="P680" s="13" t="s">
        <v>574</v>
      </c>
      <c r="Q680" t="s">
        <v>60</v>
      </c>
      <c r="R680" t="s">
        <v>60</v>
      </c>
      <c r="S680" t="s">
        <v>60</v>
      </c>
      <c r="T680" t="s">
        <v>60</v>
      </c>
      <c r="U680" t="s">
        <v>60</v>
      </c>
      <c r="V680" t="s">
        <v>60</v>
      </c>
      <c r="W680" t="s">
        <v>60</v>
      </c>
      <c r="X680" t="s">
        <v>60</v>
      </c>
      <c r="Y680" t="s">
        <v>60</v>
      </c>
      <c r="Z680" t="s">
        <v>194</v>
      </c>
      <c r="AA680" t="s">
        <v>195</v>
      </c>
      <c r="AM680" t="s">
        <v>64</v>
      </c>
      <c r="AN680" t="s">
        <v>65</v>
      </c>
      <c r="AQ680" t="s">
        <v>66</v>
      </c>
      <c r="AS680" t="s">
        <v>730</v>
      </c>
      <c r="AT680" t="s">
        <v>68</v>
      </c>
      <c r="AU680" t="s">
        <v>68</v>
      </c>
    </row>
    <row r="681" spans="1:47">
      <c r="A681" t="s">
        <v>725</v>
      </c>
      <c r="B681">
        <v>2009</v>
      </c>
      <c r="C681" t="s">
        <v>71</v>
      </c>
      <c r="D681" s="3" t="s">
        <v>72</v>
      </c>
      <c r="E681">
        <v>7758896</v>
      </c>
      <c r="F681" t="s">
        <v>73</v>
      </c>
      <c r="G681" t="s">
        <v>726</v>
      </c>
      <c r="H681" t="s">
        <v>51</v>
      </c>
      <c r="I681" t="s">
        <v>52</v>
      </c>
      <c r="J681" t="s">
        <v>74</v>
      </c>
      <c r="K681" t="s">
        <v>54</v>
      </c>
      <c r="L681" t="s">
        <v>55</v>
      </c>
      <c r="M681" t="s">
        <v>60</v>
      </c>
      <c r="N681" t="s">
        <v>60</v>
      </c>
      <c r="O681" t="s">
        <v>60</v>
      </c>
      <c r="P681" s="13" t="s">
        <v>574</v>
      </c>
      <c r="Q681" t="s">
        <v>60</v>
      </c>
      <c r="R681" t="s">
        <v>60</v>
      </c>
      <c r="S681" t="s">
        <v>60</v>
      </c>
      <c r="T681" t="s">
        <v>60</v>
      </c>
      <c r="U681" t="s">
        <v>60</v>
      </c>
      <c r="V681" t="s">
        <v>60</v>
      </c>
      <c r="W681" t="s">
        <v>60</v>
      </c>
      <c r="X681" t="s">
        <v>60</v>
      </c>
      <c r="Y681" t="s">
        <v>60</v>
      </c>
      <c r="Z681" t="s">
        <v>194</v>
      </c>
      <c r="AA681" t="s">
        <v>195</v>
      </c>
      <c r="AM681" t="s">
        <v>64</v>
      </c>
      <c r="AN681" t="s">
        <v>65</v>
      </c>
      <c r="AQ681" t="s">
        <v>66</v>
      </c>
      <c r="AS681" t="s">
        <v>732</v>
      </c>
      <c r="AT681" t="s">
        <v>68</v>
      </c>
      <c r="AU681" t="s">
        <v>68</v>
      </c>
    </row>
    <row r="682" spans="1:47">
      <c r="A682" t="s">
        <v>725</v>
      </c>
      <c r="B682">
        <v>2009</v>
      </c>
      <c r="C682" t="s">
        <v>71</v>
      </c>
      <c r="D682" s="3" t="s">
        <v>72</v>
      </c>
      <c r="E682">
        <v>7758896</v>
      </c>
      <c r="F682" t="s">
        <v>73</v>
      </c>
      <c r="G682" t="s">
        <v>726</v>
      </c>
      <c r="H682" t="s">
        <v>51</v>
      </c>
      <c r="I682" t="s">
        <v>52</v>
      </c>
      <c r="J682" t="s">
        <v>74</v>
      </c>
      <c r="K682" t="s">
        <v>54</v>
      </c>
      <c r="L682" t="s">
        <v>55</v>
      </c>
      <c r="M682" t="s">
        <v>60</v>
      </c>
      <c r="N682" t="s">
        <v>60</v>
      </c>
      <c r="O682" t="s">
        <v>60</v>
      </c>
      <c r="P682" s="13" t="s">
        <v>574</v>
      </c>
      <c r="Q682" t="s">
        <v>60</v>
      </c>
      <c r="R682" t="s">
        <v>60</v>
      </c>
      <c r="S682" t="s">
        <v>60</v>
      </c>
      <c r="T682" t="s">
        <v>60</v>
      </c>
      <c r="U682" t="s">
        <v>60</v>
      </c>
      <c r="V682" t="s">
        <v>60</v>
      </c>
      <c r="W682" t="s">
        <v>60</v>
      </c>
      <c r="X682" t="s">
        <v>60</v>
      </c>
      <c r="Y682" t="s">
        <v>60</v>
      </c>
      <c r="Z682" t="s">
        <v>194</v>
      </c>
      <c r="AA682" t="s">
        <v>195</v>
      </c>
      <c r="AM682" t="s">
        <v>64</v>
      </c>
      <c r="AN682" t="s">
        <v>65</v>
      </c>
      <c r="AQ682" t="s">
        <v>66</v>
      </c>
      <c r="AS682" t="s">
        <v>733</v>
      </c>
      <c r="AT682" t="s">
        <v>68</v>
      </c>
      <c r="AU682" t="s">
        <v>68</v>
      </c>
    </row>
    <row r="683" spans="1:47" ht="78.75">
      <c r="A683" t="s">
        <v>725</v>
      </c>
      <c r="B683">
        <v>2009</v>
      </c>
      <c r="C683" t="s">
        <v>71</v>
      </c>
      <c r="D683" s="3" t="s">
        <v>72</v>
      </c>
      <c r="E683">
        <v>7758896</v>
      </c>
      <c r="F683" t="s">
        <v>73</v>
      </c>
      <c r="G683" t="s">
        <v>726</v>
      </c>
      <c r="H683" t="s">
        <v>51</v>
      </c>
      <c r="I683" t="s">
        <v>52</v>
      </c>
      <c r="J683" t="s">
        <v>174</v>
      </c>
      <c r="K683" t="s">
        <v>120</v>
      </c>
      <c r="L683" t="s">
        <v>55</v>
      </c>
      <c r="M683" t="s">
        <v>727</v>
      </c>
      <c r="P683" t="s">
        <v>77</v>
      </c>
      <c r="Q683">
        <v>9</v>
      </c>
      <c r="R683" t="s">
        <v>728</v>
      </c>
      <c r="S683" t="s">
        <v>122</v>
      </c>
      <c r="T683" t="s">
        <v>728</v>
      </c>
      <c r="U683" t="s">
        <v>122</v>
      </c>
      <c r="V683">
        <v>4</v>
      </c>
      <c r="W683">
        <v>96</v>
      </c>
      <c r="X683" t="s">
        <v>79</v>
      </c>
      <c r="Y683">
        <v>4</v>
      </c>
      <c r="Z683" t="s">
        <v>81</v>
      </c>
      <c r="AA683" t="s">
        <v>81</v>
      </c>
      <c r="AB683" t="s">
        <v>114</v>
      </c>
      <c r="AD683">
        <v>1052</v>
      </c>
      <c r="AG683" t="s">
        <v>122</v>
      </c>
      <c r="AH683">
        <v>1052</v>
      </c>
      <c r="AK683" t="s">
        <v>122</v>
      </c>
      <c r="AL683">
        <v>50</v>
      </c>
      <c r="AM683" t="str">
        <f>IF(ISBLANK(AL683),"",IF(AL683&gt;=75,"Severe",IF(AL683&gt;=25,"Significant",IF(AL683&gt;=1,"Some", IF(AL683=0,"None")))))</f>
        <v>Significant</v>
      </c>
      <c r="AN683" t="str">
        <f>IF(ISBLANK(AL683),"",IF(AL683&gt;=75,"None",IF(AL683&gt;=25,"Low",IF(AL683&gt;=1,"Medium", IF(AL683=0,"High")))))</f>
        <v>Low</v>
      </c>
      <c r="AO683" t="str">
        <f>AM683</f>
        <v>Significant</v>
      </c>
      <c r="AP683" t="str">
        <f>AN683</f>
        <v>Low</v>
      </c>
      <c r="AQ683" t="s">
        <v>77</v>
      </c>
      <c r="AR683" s="28" t="s">
        <v>734</v>
      </c>
      <c r="AS683" t="s">
        <v>730</v>
      </c>
      <c r="AT683" t="s">
        <v>68</v>
      </c>
      <c r="AU683" t="s">
        <v>68</v>
      </c>
    </row>
    <row r="684" spans="1:47">
      <c r="A684" t="s">
        <v>725</v>
      </c>
      <c r="B684">
        <v>2009</v>
      </c>
      <c r="C684" t="s">
        <v>71</v>
      </c>
      <c r="D684" s="3" t="s">
        <v>72</v>
      </c>
      <c r="E684">
        <v>7758896</v>
      </c>
      <c r="F684" t="s">
        <v>73</v>
      </c>
      <c r="G684" t="s">
        <v>726</v>
      </c>
      <c r="H684" t="s">
        <v>51</v>
      </c>
      <c r="I684" t="s">
        <v>52</v>
      </c>
      <c r="J684" t="s">
        <v>174</v>
      </c>
      <c r="K684" t="s">
        <v>120</v>
      </c>
      <c r="L684" t="s">
        <v>55</v>
      </c>
      <c r="M684" t="s">
        <v>727</v>
      </c>
      <c r="P684" t="s">
        <v>77</v>
      </c>
      <c r="Q684">
        <v>9</v>
      </c>
      <c r="R684" t="s">
        <v>731</v>
      </c>
      <c r="S684" t="s">
        <v>122</v>
      </c>
      <c r="T684" t="s">
        <v>731</v>
      </c>
      <c r="U684" t="s">
        <v>122</v>
      </c>
      <c r="V684">
        <v>4</v>
      </c>
      <c r="W684">
        <v>96</v>
      </c>
      <c r="X684" t="s">
        <v>79</v>
      </c>
      <c r="Y684">
        <v>4</v>
      </c>
      <c r="Z684" t="s">
        <v>81</v>
      </c>
      <c r="AA684" t="s">
        <v>81</v>
      </c>
      <c r="AB684" t="s">
        <v>114</v>
      </c>
      <c r="AD684">
        <v>2193</v>
      </c>
      <c r="AG684" t="s">
        <v>122</v>
      </c>
      <c r="AH684">
        <v>2193</v>
      </c>
      <c r="AK684" t="s">
        <v>122</v>
      </c>
      <c r="AL684">
        <v>50</v>
      </c>
      <c r="AM684" t="str">
        <f>IF(ISBLANK(AL684),"",IF(AL684&gt;=75,"Severe",IF(AL684&gt;=25,"Significant",IF(AL684&gt;=1,"Some", IF(AL684=0,"None")))))</f>
        <v>Significant</v>
      </c>
      <c r="AN684" t="str">
        <f>IF(ISBLANK(AL684),"",IF(AL684&gt;=75,"None",IF(AL684&gt;=25,"Low",IF(AL684&gt;=1,"Medium", IF(AL684=0,"High")))))</f>
        <v>Low</v>
      </c>
      <c r="AQ684" t="s">
        <v>77</v>
      </c>
      <c r="AS684" t="s">
        <v>732</v>
      </c>
      <c r="AT684" t="s">
        <v>68</v>
      </c>
      <c r="AU684" t="s">
        <v>68</v>
      </c>
    </row>
    <row r="685" spans="1:47">
      <c r="A685" t="s">
        <v>725</v>
      </c>
      <c r="B685">
        <v>2009</v>
      </c>
      <c r="C685" t="s">
        <v>71</v>
      </c>
      <c r="D685" s="3" t="s">
        <v>72</v>
      </c>
      <c r="E685">
        <v>7758896</v>
      </c>
      <c r="F685" t="s">
        <v>73</v>
      </c>
      <c r="G685" t="s">
        <v>726</v>
      </c>
      <c r="H685" t="s">
        <v>51</v>
      </c>
      <c r="I685" t="s">
        <v>52</v>
      </c>
      <c r="J685" t="s">
        <v>174</v>
      </c>
      <c r="K685" t="s">
        <v>120</v>
      </c>
      <c r="L685" t="s">
        <v>55</v>
      </c>
      <c r="M685" t="s">
        <v>727</v>
      </c>
      <c r="P685" t="s">
        <v>77</v>
      </c>
      <c r="Q685">
        <v>9</v>
      </c>
      <c r="R685" t="s">
        <v>728</v>
      </c>
      <c r="S685" t="s">
        <v>122</v>
      </c>
      <c r="T685" t="s">
        <v>728</v>
      </c>
      <c r="U685" t="s">
        <v>122</v>
      </c>
      <c r="V685">
        <v>4</v>
      </c>
      <c r="W685">
        <v>96</v>
      </c>
      <c r="X685" t="s">
        <v>79</v>
      </c>
      <c r="Y685">
        <v>4</v>
      </c>
      <c r="Z685" t="s">
        <v>81</v>
      </c>
      <c r="AA685" t="s">
        <v>81</v>
      </c>
      <c r="AB685" t="s">
        <v>114</v>
      </c>
      <c r="AD685">
        <v>1022</v>
      </c>
      <c r="AG685" t="s">
        <v>122</v>
      </c>
      <c r="AH685">
        <v>1022</v>
      </c>
      <c r="AK685" t="s">
        <v>122</v>
      </c>
      <c r="AL685">
        <v>50</v>
      </c>
      <c r="AM685" t="str">
        <f>IF(ISBLANK(AL685),"",IF(AL685&gt;=75,"Severe",IF(AL685&gt;=25,"Significant",IF(AL685&gt;=1,"Some", IF(AL685=0,"None")))))</f>
        <v>Significant</v>
      </c>
      <c r="AN685" t="str">
        <f>IF(ISBLANK(AL685),"",IF(AL685&gt;=75,"None",IF(AL685&gt;=25,"Low",IF(AL685&gt;=1,"Medium", IF(AL685=0,"High")))))</f>
        <v>Low</v>
      </c>
      <c r="AQ685" t="s">
        <v>77</v>
      </c>
      <c r="AS685" t="s">
        <v>733</v>
      </c>
      <c r="AT685" t="s">
        <v>68</v>
      </c>
      <c r="AU685" t="s">
        <v>68</v>
      </c>
    </row>
    <row r="686" spans="1:47">
      <c r="A686" t="s">
        <v>725</v>
      </c>
      <c r="B686">
        <v>2009</v>
      </c>
      <c r="C686" t="s">
        <v>71</v>
      </c>
      <c r="D686" s="3" t="s">
        <v>72</v>
      </c>
      <c r="E686">
        <v>7758896</v>
      </c>
      <c r="F686" t="s">
        <v>73</v>
      </c>
      <c r="G686" t="s">
        <v>726</v>
      </c>
      <c r="H686" t="s">
        <v>51</v>
      </c>
      <c r="I686" t="s">
        <v>52</v>
      </c>
      <c r="J686" t="s">
        <v>74</v>
      </c>
      <c r="K686" t="s">
        <v>54</v>
      </c>
      <c r="L686" t="s">
        <v>55</v>
      </c>
      <c r="M686" t="s">
        <v>60</v>
      </c>
      <c r="N686" t="s">
        <v>60</v>
      </c>
      <c r="O686" t="s">
        <v>60</v>
      </c>
      <c r="P686" s="13" t="s">
        <v>574</v>
      </c>
      <c r="Q686" t="s">
        <v>60</v>
      </c>
      <c r="R686" t="s">
        <v>60</v>
      </c>
      <c r="S686" t="s">
        <v>60</v>
      </c>
      <c r="T686" t="s">
        <v>60</v>
      </c>
      <c r="U686" t="s">
        <v>60</v>
      </c>
      <c r="V686" t="s">
        <v>60</v>
      </c>
      <c r="W686" t="s">
        <v>60</v>
      </c>
      <c r="X686" t="s">
        <v>60</v>
      </c>
      <c r="Y686" t="s">
        <v>60</v>
      </c>
      <c r="Z686" t="s">
        <v>274</v>
      </c>
      <c r="AA686" t="s">
        <v>735</v>
      </c>
      <c r="AM686" t="s">
        <v>64</v>
      </c>
      <c r="AN686" t="s">
        <v>65</v>
      </c>
      <c r="AQ686" t="s">
        <v>66</v>
      </c>
      <c r="AS686" t="s">
        <v>730</v>
      </c>
      <c r="AT686" t="s">
        <v>68</v>
      </c>
      <c r="AU686" t="s">
        <v>68</v>
      </c>
    </row>
    <row r="687" spans="1:47">
      <c r="A687" t="s">
        <v>725</v>
      </c>
      <c r="B687">
        <v>2009</v>
      </c>
      <c r="C687" t="s">
        <v>71</v>
      </c>
      <c r="D687" s="3" t="s">
        <v>72</v>
      </c>
      <c r="E687">
        <v>7758896</v>
      </c>
      <c r="F687" t="s">
        <v>73</v>
      </c>
      <c r="G687" t="s">
        <v>726</v>
      </c>
      <c r="H687" t="s">
        <v>51</v>
      </c>
      <c r="I687" t="s">
        <v>52</v>
      </c>
      <c r="J687" t="s">
        <v>74</v>
      </c>
      <c r="K687" t="s">
        <v>54</v>
      </c>
      <c r="L687" t="s">
        <v>55</v>
      </c>
      <c r="M687" t="s">
        <v>60</v>
      </c>
      <c r="N687" t="s">
        <v>60</v>
      </c>
      <c r="O687" t="s">
        <v>60</v>
      </c>
      <c r="P687" s="13" t="s">
        <v>574</v>
      </c>
      <c r="Q687" t="s">
        <v>60</v>
      </c>
      <c r="R687" t="s">
        <v>60</v>
      </c>
      <c r="S687" t="s">
        <v>60</v>
      </c>
      <c r="T687" t="s">
        <v>60</v>
      </c>
      <c r="U687" t="s">
        <v>60</v>
      </c>
      <c r="V687" t="s">
        <v>60</v>
      </c>
      <c r="W687" t="s">
        <v>60</v>
      </c>
      <c r="X687" t="s">
        <v>60</v>
      </c>
      <c r="Y687" t="s">
        <v>60</v>
      </c>
      <c r="Z687" t="s">
        <v>274</v>
      </c>
      <c r="AA687" t="s">
        <v>735</v>
      </c>
      <c r="AM687" t="s">
        <v>64</v>
      </c>
      <c r="AN687" t="s">
        <v>65</v>
      </c>
      <c r="AQ687" t="s">
        <v>66</v>
      </c>
      <c r="AS687" t="s">
        <v>732</v>
      </c>
      <c r="AT687" t="s">
        <v>68</v>
      </c>
      <c r="AU687" t="s">
        <v>68</v>
      </c>
    </row>
    <row r="688" spans="1:47">
      <c r="A688" t="s">
        <v>725</v>
      </c>
      <c r="B688">
        <v>2009</v>
      </c>
      <c r="C688" t="s">
        <v>71</v>
      </c>
      <c r="D688" s="3" t="s">
        <v>72</v>
      </c>
      <c r="E688">
        <v>7758896</v>
      </c>
      <c r="F688" t="s">
        <v>73</v>
      </c>
      <c r="G688" t="s">
        <v>726</v>
      </c>
      <c r="H688" t="s">
        <v>51</v>
      </c>
      <c r="I688" t="s">
        <v>52</v>
      </c>
      <c r="J688" t="s">
        <v>74</v>
      </c>
      <c r="K688" t="s">
        <v>54</v>
      </c>
      <c r="L688" t="s">
        <v>55</v>
      </c>
      <c r="M688" t="s">
        <v>60</v>
      </c>
      <c r="N688" t="s">
        <v>60</v>
      </c>
      <c r="O688" t="s">
        <v>60</v>
      </c>
      <c r="P688" s="13" t="s">
        <v>574</v>
      </c>
      <c r="Q688" t="s">
        <v>60</v>
      </c>
      <c r="R688" t="s">
        <v>60</v>
      </c>
      <c r="S688" t="s">
        <v>60</v>
      </c>
      <c r="T688" t="s">
        <v>60</v>
      </c>
      <c r="U688" t="s">
        <v>60</v>
      </c>
      <c r="V688" t="s">
        <v>60</v>
      </c>
      <c r="W688" t="s">
        <v>60</v>
      </c>
      <c r="X688" t="s">
        <v>60</v>
      </c>
      <c r="Y688" t="s">
        <v>60</v>
      </c>
      <c r="Z688" t="s">
        <v>274</v>
      </c>
      <c r="AA688" t="s">
        <v>735</v>
      </c>
      <c r="AM688" t="s">
        <v>64</v>
      </c>
      <c r="AN688" t="s">
        <v>65</v>
      </c>
      <c r="AQ688" t="s">
        <v>66</v>
      </c>
      <c r="AS688" t="s">
        <v>733</v>
      </c>
      <c r="AT688" t="s">
        <v>68</v>
      </c>
      <c r="AU688" t="s">
        <v>68</v>
      </c>
    </row>
    <row r="689" spans="1:47">
      <c r="A689" t="s">
        <v>736</v>
      </c>
      <c r="B689" t="str">
        <f t="shared" ref="B689:B699" si="84">RIGHT(A689,5)</f>
        <v xml:space="preserve"> 2000</v>
      </c>
      <c r="C689" s="3" t="s">
        <v>71</v>
      </c>
      <c r="D689" s="3" t="s">
        <v>72</v>
      </c>
      <c r="E689" t="s">
        <v>737</v>
      </c>
      <c r="F689" t="s">
        <v>117</v>
      </c>
      <c r="G689" t="s">
        <v>738</v>
      </c>
      <c r="H689" t="s">
        <v>94</v>
      </c>
      <c r="I689" s="3" t="s">
        <v>95</v>
      </c>
      <c r="J689" t="s">
        <v>74</v>
      </c>
      <c r="K689" t="s">
        <v>120</v>
      </c>
      <c r="L689" t="s">
        <v>97</v>
      </c>
      <c r="M689">
        <v>15</v>
      </c>
      <c r="O689">
        <v>15</v>
      </c>
      <c r="P689" t="s">
        <v>77</v>
      </c>
      <c r="R689">
        <v>10</v>
      </c>
      <c r="S689" t="s">
        <v>217</v>
      </c>
      <c r="T689">
        <v>10</v>
      </c>
      <c r="U689" t="s">
        <v>122</v>
      </c>
      <c r="V689">
        <v>30</v>
      </c>
      <c r="W689">
        <v>30</v>
      </c>
      <c r="X689" t="s">
        <v>103</v>
      </c>
      <c r="Y689">
        <v>30</v>
      </c>
      <c r="Z689" t="s">
        <v>81</v>
      </c>
      <c r="AA689" t="s">
        <v>81</v>
      </c>
      <c r="AD689">
        <v>10</v>
      </c>
      <c r="AG689" t="s">
        <v>217</v>
      </c>
      <c r="AH689">
        <v>10</v>
      </c>
      <c r="AK689" t="s">
        <v>122</v>
      </c>
      <c r="AL689">
        <v>100</v>
      </c>
      <c r="AM689" t="str">
        <f t="shared" ref="AM689:AM699" si="85">IF(ISBLANK(AL689),"",IF(AL689&gt;=75,"Severe",IF(AL689&gt;=25,"Significant",IF(AL689&gt;=1,"Some", IF(AL689=0,"None")))))</f>
        <v>Severe</v>
      </c>
      <c r="AN689" t="str">
        <f t="shared" ref="AN689:AN699" si="86">IF(ISBLANK(AL689),"",IF(AL689&gt;=75,"None",IF(AL689&gt;=25,"Low",IF(AL689&gt;=1,"Medium", IF(AL689=0,"High")))))</f>
        <v>None</v>
      </c>
      <c r="AO689" t="str">
        <f>AM689</f>
        <v>Severe</v>
      </c>
      <c r="AP689" t="str">
        <f>AN689</f>
        <v>None</v>
      </c>
      <c r="AQ689" t="s">
        <v>77</v>
      </c>
      <c r="AT689" t="s">
        <v>68</v>
      </c>
      <c r="AU689" t="s">
        <v>68</v>
      </c>
    </row>
    <row r="690" spans="1:47" ht="17.100000000000001" customHeight="1">
      <c r="A690" t="s">
        <v>736</v>
      </c>
      <c r="B690" t="str">
        <f t="shared" si="84"/>
        <v xml:space="preserve"> 2000</v>
      </c>
      <c r="C690" s="3" t="s">
        <v>71</v>
      </c>
      <c r="D690" s="3" t="s">
        <v>72</v>
      </c>
      <c r="E690" t="s">
        <v>737</v>
      </c>
      <c r="F690" t="s">
        <v>117</v>
      </c>
      <c r="G690" t="s">
        <v>738</v>
      </c>
      <c r="H690" t="s">
        <v>94</v>
      </c>
      <c r="I690" s="3" t="s">
        <v>95</v>
      </c>
      <c r="J690" t="s">
        <v>74</v>
      </c>
      <c r="K690" t="s">
        <v>120</v>
      </c>
      <c r="L690" t="s">
        <v>97</v>
      </c>
      <c r="M690">
        <v>15</v>
      </c>
      <c r="O690">
        <v>15</v>
      </c>
      <c r="P690" t="s">
        <v>77</v>
      </c>
      <c r="R690">
        <v>0.1</v>
      </c>
      <c r="S690" t="s">
        <v>217</v>
      </c>
      <c r="T690">
        <v>0.1</v>
      </c>
      <c r="U690" t="s">
        <v>122</v>
      </c>
      <c r="V690">
        <v>30</v>
      </c>
      <c r="W690">
        <v>30</v>
      </c>
      <c r="X690" t="s">
        <v>103</v>
      </c>
      <c r="Y690">
        <v>30</v>
      </c>
      <c r="Z690" t="s">
        <v>81</v>
      </c>
      <c r="AA690" t="s">
        <v>81</v>
      </c>
      <c r="AD690">
        <v>0.1</v>
      </c>
      <c r="AG690" t="s">
        <v>217</v>
      </c>
      <c r="AH690">
        <v>0.1</v>
      </c>
      <c r="AK690" t="s">
        <v>122</v>
      </c>
      <c r="AL690">
        <v>15</v>
      </c>
      <c r="AM690" t="str">
        <f t="shared" si="85"/>
        <v>Some</v>
      </c>
      <c r="AN690" t="str">
        <f t="shared" si="86"/>
        <v>Medium</v>
      </c>
      <c r="AQ690" t="s">
        <v>77</v>
      </c>
      <c r="AT690" t="s">
        <v>68</v>
      </c>
      <c r="AU690" t="s">
        <v>68</v>
      </c>
    </row>
    <row r="691" spans="1:47">
      <c r="A691" t="s">
        <v>736</v>
      </c>
      <c r="B691" t="str">
        <f t="shared" si="84"/>
        <v xml:space="preserve"> 2000</v>
      </c>
      <c r="C691" s="3" t="s">
        <v>71</v>
      </c>
      <c r="D691" s="3" t="s">
        <v>72</v>
      </c>
      <c r="E691" t="s">
        <v>737</v>
      </c>
      <c r="F691" t="s">
        <v>117</v>
      </c>
      <c r="G691" t="s">
        <v>738</v>
      </c>
      <c r="H691" t="s">
        <v>94</v>
      </c>
      <c r="I691" s="3" t="s">
        <v>95</v>
      </c>
      <c r="J691" t="s">
        <v>74</v>
      </c>
      <c r="K691" t="s">
        <v>120</v>
      </c>
      <c r="L691" t="s">
        <v>97</v>
      </c>
      <c r="M691">
        <v>15</v>
      </c>
      <c r="O691">
        <v>15</v>
      </c>
      <c r="P691" t="s">
        <v>77</v>
      </c>
      <c r="R691">
        <v>1</v>
      </c>
      <c r="S691" t="s">
        <v>217</v>
      </c>
      <c r="T691">
        <v>1</v>
      </c>
      <c r="U691" t="s">
        <v>122</v>
      </c>
      <c r="V691">
        <v>30</v>
      </c>
      <c r="W691">
        <v>30</v>
      </c>
      <c r="X691" t="s">
        <v>103</v>
      </c>
      <c r="Y691">
        <v>30</v>
      </c>
      <c r="Z691" t="s">
        <v>81</v>
      </c>
      <c r="AA691" t="s">
        <v>81</v>
      </c>
      <c r="AD691">
        <v>1</v>
      </c>
      <c r="AG691" t="s">
        <v>217</v>
      </c>
      <c r="AH691">
        <v>1</v>
      </c>
      <c r="AK691" t="s">
        <v>122</v>
      </c>
      <c r="AL691">
        <v>30</v>
      </c>
      <c r="AM691" t="str">
        <f t="shared" si="85"/>
        <v>Significant</v>
      </c>
      <c r="AN691" t="str">
        <f t="shared" si="86"/>
        <v>Low</v>
      </c>
      <c r="AQ691" t="s">
        <v>77</v>
      </c>
      <c r="AT691" t="s">
        <v>68</v>
      </c>
      <c r="AU691" t="s">
        <v>68</v>
      </c>
    </row>
    <row r="692" spans="1:47" ht="79.5" customHeight="1">
      <c r="A692" t="s">
        <v>736</v>
      </c>
      <c r="B692" t="str">
        <f t="shared" si="84"/>
        <v xml:space="preserve"> 2000</v>
      </c>
      <c r="C692" s="3" t="s">
        <v>71</v>
      </c>
      <c r="D692" s="3" t="s">
        <v>72</v>
      </c>
      <c r="E692" t="s">
        <v>737</v>
      </c>
      <c r="F692" t="s">
        <v>117</v>
      </c>
      <c r="G692" t="s">
        <v>738</v>
      </c>
      <c r="H692" t="s">
        <v>94</v>
      </c>
      <c r="I692" s="3" t="s">
        <v>95</v>
      </c>
      <c r="J692" t="s">
        <v>74</v>
      </c>
      <c r="K692" s="3" t="s">
        <v>75</v>
      </c>
      <c r="L692" t="s">
        <v>97</v>
      </c>
      <c r="M692">
        <v>15</v>
      </c>
      <c r="O692">
        <v>15</v>
      </c>
      <c r="P692" t="s">
        <v>77</v>
      </c>
      <c r="R692">
        <v>0.1</v>
      </c>
      <c r="S692" t="s">
        <v>217</v>
      </c>
      <c r="T692">
        <v>0.1</v>
      </c>
      <c r="U692" t="s">
        <v>122</v>
      </c>
      <c r="V692">
        <v>3.25</v>
      </c>
      <c r="W692">
        <v>24</v>
      </c>
      <c r="X692" t="s">
        <v>79</v>
      </c>
      <c r="Y692">
        <v>1</v>
      </c>
      <c r="Z692" t="s">
        <v>81</v>
      </c>
      <c r="AA692" t="s">
        <v>81</v>
      </c>
      <c r="AD692">
        <v>0.1</v>
      </c>
      <c r="AG692" t="s">
        <v>217</v>
      </c>
      <c r="AH692">
        <v>0.1</v>
      </c>
      <c r="AK692" t="s">
        <v>122</v>
      </c>
      <c r="AL692">
        <v>0</v>
      </c>
      <c r="AM692" t="str">
        <f t="shared" si="85"/>
        <v>None</v>
      </c>
      <c r="AN692" t="str">
        <f t="shared" si="86"/>
        <v>High</v>
      </c>
      <c r="AQ692" t="s">
        <v>77</v>
      </c>
      <c r="AR692" s="28" t="s">
        <v>739</v>
      </c>
      <c r="AT692" t="s">
        <v>68</v>
      </c>
      <c r="AU692" t="s">
        <v>68</v>
      </c>
    </row>
    <row r="693" spans="1:47">
      <c r="A693" t="s">
        <v>736</v>
      </c>
      <c r="B693" t="str">
        <f t="shared" si="84"/>
        <v xml:space="preserve"> 2000</v>
      </c>
      <c r="C693" s="3" t="s">
        <v>71</v>
      </c>
      <c r="D693" s="3" t="s">
        <v>72</v>
      </c>
      <c r="E693" t="s">
        <v>737</v>
      </c>
      <c r="F693" t="s">
        <v>117</v>
      </c>
      <c r="G693" t="s">
        <v>738</v>
      </c>
      <c r="H693" t="s">
        <v>94</v>
      </c>
      <c r="I693" s="3" t="s">
        <v>95</v>
      </c>
      <c r="J693" t="s">
        <v>74</v>
      </c>
      <c r="K693" s="3" t="s">
        <v>75</v>
      </c>
      <c r="L693" t="s">
        <v>97</v>
      </c>
      <c r="M693">
        <v>15</v>
      </c>
      <c r="O693">
        <v>15</v>
      </c>
      <c r="P693" t="s">
        <v>77</v>
      </c>
      <c r="R693">
        <v>1</v>
      </c>
      <c r="S693" t="s">
        <v>217</v>
      </c>
      <c r="T693">
        <v>1</v>
      </c>
      <c r="U693" t="s">
        <v>122</v>
      </c>
      <c r="V693">
        <v>3.25</v>
      </c>
      <c r="W693">
        <v>24</v>
      </c>
      <c r="X693" t="s">
        <v>79</v>
      </c>
      <c r="Y693">
        <v>1</v>
      </c>
      <c r="Z693" t="s">
        <v>81</v>
      </c>
      <c r="AA693" t="s">
        <v>81</v>
      </c>
      <c r="AD693">
        <v>1</v>
      </c>
      <c r="AG693" t="s">
        <v>217</v>
      </c>
      <c r="AH693">
        <v>1</v>
      </c>
      <c r="AK693" t="s">
        <v>122</v>
      </c>
      <c r="AL693">
        <v>0</v>
      </c>
      <c r="AM693" t="str">
        <f t="shared" si="85"/>
        <v>None</v>
      </c>
      <c r="AN693" t="str">
        <f t="shared" si="86"/>
        <v>High</v>
      </c>
      <c r="AQ693" t="s">
        <v>77</v>
      </c>
      <c r="AT693" t="s">
        <v>68</v>
      </c>
      <c r="AU693" t="s">
        <v>68</v>
      </c>
    </row>
    <row r="694" spans="1:47">
      <c r="A694" t="s">
        <v>736</v>
      </c>
      <c r="B694" t="str">
        <f t="shared" si="84"/>
        <v xml:space="preserve"> 2000</v>
      </c>
      <c r="C694" s="3" t="s">
        <v>71</v>
      </c>
      <c r="D694" s="3" t="s">
        <v>72</v>
      </c>
      <c r="E694" t="s">
        <v>737</v>
      </c>
      <c r="F694" t="s">
        <v>117</v>
      </c>
      <c r="G694" t="s">
        <v>738</v>
      </c>
      <c r="H694" t="s">
        <v>94</v>
      </c>
      <c r="I694" s="3" t="s">
        <v>95</v>
      </c>
      <c r="J694" t="s">
        <v>74</v>
      </c>
      <c r="K694" s="3" t="s">
        <v>75</v>
      </c>
      <c r="L694" t="s">
        <v>97</v>
      </c>
      <c r="M694">
        <v>15</v>
      </c>
      <c r="O694">
        <v>20</v>
      </c>
      <c r="P694" t="s">
        <v>77</v>
      </c>
      <c r="R694">
        <v>0.1</v>
      </c>
      <c r="S694" t="s">
        <v>217</v>
      </c>
      <c r="T694">
        <v>0.1</v>
      </c>
      <c r="U694" t="s">
        <v>122</v>
      </c>
      <c r="V694">
        <v>3.25</v>
      </c>
      <c r="W694">
        <v>24</v>
      </c>
      <c r="X694" t="s">
        <v>79</v>
      </c>
      <c r="Y694">
        <v>1</v>
      </c>
      <c r="Z694" t="s">
        <v>81</v>
      </c>
      <c r="AA694" t="s">
        <v>81</v>
      </c>
      <c r="AD694">
        <v>0.1</v>
      </c>
      <c r="AG694" t="s">
        <v>217</v>
      </c>
      <c r="AH694">
        <v>0.1</v>
      </c>
      <c r="AK694" t="s">
        <v>122</v>
      </c>
      <c r="AL694">
        <v>0</v>
      </c>
      <c r="AM694" t="str">
        <f t="shared" si="85"/>
        <v>None</v>
      </c>
      <c r="AN694" t="str">
        <f t="shared" si="86"/>
        <v>High</v>
      </c>
      <c r="AQ694" t="s">
        <v>77</v>
      </c>
      <c r="AT694" t="s">
        <v>68</v>
      </c>
      <c r="AU694" t="s">
        <v>68</v>
      </c>
    </row>
    <row r="695" spans="1:47">
      <c r="A695" t="s">
        <v>736</v>
      </c>
      <c r="B695" t="str">
        <f t="shared" si="84"/>
        <v xml:space="preserve"> 2000</v>
      </c>
      <c r="C695" s="3" t="s">
        <v>71</v>
      </c>
      <c r="D695" s="3" t="s">
        <v>72</v>
      </c>
      <c r="E695" t="s">
        <v>737</v>
      </c>
      <c r="F695" t="s">
        <v>117</v>
      </c>
      <c r="G695" t="s">
        <v>738</v>
      </c>
      <c r="H695" t="s">
        <v>94</v>
      </c>
      <c r="I695" s="3" t="s">
        <v>95</v>
      </c>
      <c r="J695" t="s">
        <v>74</v>
      </c>
      <c r="K695" s="3" t="s">
        <v>75</v>
      </c>
      <c r="L695" t="s">
        <v>97</v>
      </c>
      <c r="M695">
        <v>15</v>
      </c>
      <c r="O695">
        <v>20</v>
      </c>
      <c r="P695" t="s">
        <v>77</v>
      </c>
      <c r="R695">
        <v>1</v>
      </c>
      <c r="S695" t="s">
        <v>217</v>
      </c>
      <c r="T695">
        <v>1</v>
      </c>
      <c r="U695" t="s">
        <v>122</v>
      </c>
      <c r="V695">
        <v>3.25</v>
      </c>
      <c r="W695">
        <v>24</v>
      </c>
      <c r="X695" t="s">
        <v>79</v>
      </c>
      <c r="Y695">
        <v>1</v>
      </c>
      <c r="Z695" t="s">
        <v>81</v>
      </c>
      <c r="AA695" t="s">
        <v>81</v>
      </c>
      <c r="AD695">
        <v>1</v>
      </c>
      <c r="AG695" t="s">
        <v>217</v>
      </c>
      <c r="AH695">
        <v>1</v>
      </c>
      <c r="AK695" t="s">
        <v>122</v>
      </c>
      <c r="AL695">
        <v>13</v>
      </c>
      <c r="AM695" t="str">
        <f t="shared" si="85"/>
        <v>Some</v>
      </c>
      <c r="AN695" t="str">
        <f t="shared" si="86"/>
        <v>Medium</v>
      </c>
      <c r="AQ695" t="s">
        <v>77</v>
      </c>
      <c r="AT695" t="s">
        <v>68</v>
      </c>
      <c r="AU695" t="s">
        <v>68</v>
      </c>
    </row>
    <row r="696" spans="1:47">
      <c r="A696" t="s">
        <v>736</v>
      </c>
      <c r="B696" t="str">
        <f t="shared" si="84"/>
        <v xml:space="preserve"> 2000</v>
      </c>
      <c r="C696" s="3" t="s">
        <v>71</v>
      </c>
      <c r="D696" s="3" t="s">
        <v>72</v>
      </c>
      <c r="E696" t="s">
        <v>737</v>
      </c>
      <c r="F696" t="s">
        <v>117</v>
      </c>
      <c r="G696" t="s">
        <v>738</v>
      </c>
      <c r="H696" t="s">
        <v>94</v>
      </c>
      <c r="I696" s="3" t="s">
        <v>95</v>
      </c>
      <c r="J696" t="s">
        <v>74</v>
      </c>
      <c r="K696" t="s">
        <v>75</v>
      </c>
      <c r="L696" t="s">
        <v>97</v>
      </c>
      <c r="M696">
        <v>15</v>
      </c>
      <c r="O696" t="s">
        <v>740</v>
      </c>
      <c r="P696" t="s">
        <v>77</v>
      </c>
      <c r="R696">
        <v>0.1</v>
      </c>
      <c r="S696" t="s">
        <v>217</v>
      </c>
      <c r="T696">
        <v>0.1</v>
      </c>
      <c r="U696" t="s">
        <v>122</v>
      </c>
      <c r="V696">
        <v>3.25</v>
      </c>
      <c r="W696">
        <v>24</v>
      </c>
      <c r="X696" t="s">
        <v>79</v>
      </c>
      <c r="Y696">
        <v>1</v>
      </c>
      <c r="Z696" t="s">
        <v>81</v>
      </c>
      <c r="AA696" t="s">
        <v>81</v>
      </c>
      <c r="AD696">
        <v>0.1</v>
      </c>
      <c r="AG696" t="s">
        <v>217</v>
      </c>
      <c r="AH696">
        <v>0.1</v>
      </c>
      <c r="AK696" t="s">
        <v>122</v>
      </c>
      <c r="AL696">
        <v>0</v>
      </c>
      <c r="AM696" t="str">
        <f t="shared" si="85"/>
        <v>None</v>
      </c>
      <c r="AN696" t="str">
        <f t="shared" si="86"/>
        <v>High</v>
      </c>
      <c r="AQ696" t="s">
        <v>77</v>
      </c>
      <c r="AT696" t="s">
        <v>68</v>
      </c>
      <c r="AU696" t="s">
        <v>68</v>
      </c>
    </row>
    <row r="697" spans="1:47">
      <c r="A697" t="s">
        <v>736</v>
      </c>
      <c r="B697" t="str">
        <f t="shared" si="84"/>
        <v xml:space="preserve"> 2000</v>
      </c>
      <c r="C697" s="3" t="s">
        <v>71</v>
      </c>
      <c r="D697" s="3" t="s">
        <v>72</v>
      </c>
      <c r="E697" t="s">
        <v>737</v>
      </c>
      <c r="F697" t="s">
        <v>117</v>
      </c>
      <c r="G697" t="s">
        <v>738</v>
      </c>
      <c r="H697" t="s">
        <v>94</v>
      </c>
      <c r="I697" s="3" t="s">
        <v>95</v>
      </c>
      <c r="J697" t="s">
        <v>74</v>
      </c>
      <c r="K697" t="s">
        <v>75</v>
      </c>
      <c r="L697" t="s">
        <v>97</v>
      </c>
      <c r="M697">
        <v>15</v>
      </c>
      <c r="O697" t="s">
        <v>740</v>
      </c>
      <c r="P697" t="s">
        <v>77</v>
      </c>
      <c r="R697">
        <v>1</v>
      </c>
      <c r="S697" t="s">
        <v>217</v>
      </c>
      <c r="T697">
        <v>1</v>
      </c>
      <c r="U697" t="s">
        <v>122</v>
      </c>
      <c r="V697">
        <v>3.25</v>
      </c>
      <c r="W697">
        <v>24</v>
      </c>
      <c r="X697" t="s">
        <v>79</v>
      </c>
      <c r="Y697">
        <v>1</v>
      </c>
      <c r="Z697" t="s">
        <v>81</v>
      </c>
      <c r="AA697" t="s">
        <v>81</v>
      </c>
      <c r="AD697">
        <v>1</v>
      </c>
      <c r="AG697" t="s">
        <v>217</v>
      </c>
      <c r="AH697">
        <v>1</v>
      </c>
      <c r="AK697" t="s">
        <v>122</v>
      </c>
      <c r="AL697">
        <v>0</v>
      </c>
      <c r="AM697" t="str">
        <f t="shared" si="85"/>
        <v>None</v>
      </c>
      <c r="AN697" t="str">
        <f t="shared" si="86"/>
        <v>High</v>
      </c>
      <c r="AQ697" t="s">
        <v>77</v>
      </c>
      <c r="AT697" t="s">
        <v>68</v>
      </c>
      <c r="AU697" t="s">
        <v>68</v>
      </c>
    </row>
    <row r="698" spans="1:47">
      <c r="A698" t="s">
        <v>736</v>
      </c>
      <c r="B698" t="str">
        <f t="shared" si="84"/>
        <v xml:space="preserve"> 2000</v>
      </c>
      <c r="C698" s="3" t="s">
        <v>71</v>
      </c>
      <c r="D698" s="3" t="s">
        <v>72</v>
      </c>
      <c r="E698" t="s">
        <v>737</v>
      </c>
      <c r="F698" t="s">
        <v>117</v>
      </c>
      <c r="G698" t="s">
        <v>738</v>
      </c>
      <c r="H698" t="s">
        <v>94</v>
      </c>
      <c r="I698" s="3" t="s">
        <v>95</v>
      </c>
      <c r="J698" t="s">
        <v>74</v>
      </c>
      <c r="K698" t="s">
        <v>75</v>
      </c>
      <c r="L698" t="s">
        <v>97</v>
      </c>
      <c r="M698">
        <v>15</v>
      </c>
      <c r="O698" t="s">
        <v>741</v>
      </c>
      <c r="P698" t="s">
        <v>77</v>
      </c>
      <c r="R698">
        <v>0.1</v>
      </c>
      <c r="S698" t="s">
        <v>217</v>
      </c>
      <c r="T698">
        <v>0.1</v>
      </c>
      <c r="U698" t="s">
        <v>122</v>
      </c>
      <c r="V698">
        <v>3.25</v>
      </c>
      <c r="W698">
        <v>24</v>
      </c>
      <c r="X698" t="s">
        <v>79</v>
      </c>
      <c r="Y698">
        <v>1</v>
      </c>
      <c r="Z698" t="s">
        <v>81</v>
      </c>
      <c r="AA698" t="s">
        <v>81</v>
      </c>
      <c r="AD698">
        <v>0.1</v>
      </c>
      <c r="AG698" t="s">
        <v>217</v>
      </c>
      <c r="AH698">
        <v>0.1</v>
      </c>
      <c r="AK698" t="s">
        <v>122</v>
      </c>
      <c r="AL698">
        <v>25</v>
      </c>
      <c r="AM698" t="str">
        <f t="shared" si="85"/>
        <v>Significant</v>
      </c>
      <c r="AN698" t="str">
        <f t="shared" si="86"/>
        <v>Low</v>
      </c>
      <c r="AQ698" t="s">
        <v>77</v>
      </c>
      <c r="AT698" t="s">
        <v>68</v>
      </c>
      <c r="AU698" t="s">
        <v>68</v>
      </c>
    </row>
    <row r="699" spans="1:47">
      <c r="A699" t="s">
        <v>736</v>
      </c>
      <c r="B699" t="str">
        <f t="shared" si="84"/>
        <v xml:space="preserve"> 2000</v>
      </c>
      <c r="C699" s="3" t="s">
        <v>71</v>
      </c>
      <c r="D699" s="3" t="s">
        <v>72</v>
      </c>
      <c r="E699" t="s">
        <v>737</v>
      </c>
      <c r="F699" t="s">
        <v>117</v>
      </c>
      <c r="G699" t="s">
        <v>738</v>
      </c>
      <c r="H699" t="s">
        <v>94</v>
      </c>
      <c r="I699" s="3" t="s">
        <v>95</v>
      </c>
      <c r="J699" t="s">
        <v>74</v>
      </c>
      <c r="K699" t="s">
        <v>75</v>
      </c>
      <c r="L699" t="s">
        <v>97</v>
      </c>
      <c r="M699">
        <v>15</v>
      </c>
      <c r="O699" t="s">
        <v>741</v>
      </c>
      <c r="P699" t="s">
        <v>77</v>
      </c>
      <c r="R699">
        <v>1</v>
      </c>
      <c r="S699" t="s">
        <v>217</v>
      </c>
      <c r="T699">
        <v>1</v>
      </c>
      <c r="U699" t="s">
        <v>122</v>
      </c>
      <c r="V699">
        <v>3.25</v>
      </c>
      <c r="W699">
        <v>24</v>
      </c>
      <c r="X699" t="s">
        <v>79</v>
      </c>
      <c r="Y699">
        <v>1</v>
      </c>
      <c r="Z699" t="s">
        <v>81</v>
      </c>
      <c r="AA699" t="s">
        <v>81</v>
      </c>
      <c r="AD699">
        <v>1</v>
      </c>
      <c r="AG699" t="s">
        <v>217</v>
      </c>
      <c r="AH699">
        <v>1</v>
      </c>
      <c r="AK699" t="s">
        <v>122</v>
      </c>
      <c r="AL699">
        <v>50</v>
      </c>
      <c r="AM699" t="str">
        <f t="shared" si="85"/>
        <v>Significant</v>
      </c>
      <c r="AN699" t="str">
        <f t="shared" si="86"/>
        <v>Low</v>
      </c>
      <c r="AQ699" t="s">
        <v>77</v>
      </c>
      <c r="AT699" t="s">
        <v>68</v>
      </c>
      <c r="AU699" t="s">
        <v>68</v>
      </c>
    </row>
    <row r="700" spans="1:47">
      <c r="A700" t="s">
        <v>742</v>
      </c>
      <c r="B700">
        <v>1963</v>
      </c>
      <c r="C700" t="s">
        <v>71</v>
      </c>
      <c r="D700" s="3" t="s">
        <v>72</v>
      </c>
      <c r="E700">
        <v>7775113</v>
      </c>
      <c r="F700" t="s">
        <v>214</v>
      </c>
      <c r="G700" t="s">
        <v>743</v>
      </c>
      <c r="H700" t="s">
        <v>51</v>
      </c>
      <c r="I700" t="s">
        <v>744</v>
      </c>
      <c r="J700" s="3" t="s">
        <v>119</v>
      </c>
      <c r="K700" t="s">
        <v>75</v>
      </c>
      <c r="L700" t="s">
        <v>55</v>
      </c>
      <c r="P700" t="s">
        <v>77</v>
      </c>
      <c r="W700">
        <v>5</v>
      </c>
      <c r="X700" t="s">
        <v>168</v>
      </c>
      <c r="Y700">
        <v>35</v>
      </c>
      <c r="Z700" t="s">
        <v>81</v>
      </c>
      <c r="AA700" t="s">
        <v>81</v>
      </c>
      <c r="AB700" t="s">
        <v>745</v>
      </c>
      <c r="AD700">
        <v>1</v>
      </c>
      <c r="AG700" t="s">
        <v>217</v>
      </c>
      <c r="AH700">
        <f>AD700*1000</f>
        <v>1000</v>
      </c>
      <c r="AK700" t="s">
        <v>122</v>
      </c>
      <c r="AM700" t="s">
        <v>170</v>
      </c>
      <c r="AN700" t="s">
        <v>170</v>
      </c>
      <c r="AO700" t="s">
        <v>201</v>
      </c>
      <c r="AP700" t="s">
        <v>170</v>
      </c>
      <c r="AQ700" t="s">
        <v>77</v>
      </c>
    </row>
    <row r="701" spans="1:47">
      <c r="A701" t="s">
        <v>742</v>
      </c>
      <c r="B701">
        <v>1963</v>
      </c>
      <c r="C701" t="s">
        <v>71</v>
      </c>
      <c r="D701" s="3" t="s">
        <v>72</v>
      </c>
      <c r="E701">
        <v>7775113</v>
      </c>
      <c r="F701" t="s">
        <v>214</v>
      </c>
      <c r="G701" t="s">
        <v>743</v>
      </c>
      <c r="H701" t="s">
        <v>51</v>
      </c>
      <c r="I701" t="s">
        <v>744</v>
      </c>
      <c r="J701" s="3" t="s">
        <v>119</v>
      </c>
      <c r="K701" t="s">
        <v>75</v>
      </c>
      <c r="L701" t="s">
        <v>55</v>
      </c>
      <c r="P701" t="s">
        <v>77</v>
      </c>
      <c r="W701">
        <v>3</v>
      </c>
      <c r="X701" t="s">
        <v>168</v>
      </c>
      <c r="Y701">
        <v>21</v>
      </c>
      <c r="Z701" t="s">
        <v>81</v>
      </c>
      <c r="AA701" t="s">
        <v>81</v>
      </c>
      <c r="AE701">
        <v>2</v>
      </c>
      <c r="AF701">
        <v>10</v>
      </c>
      <c r="AG701" t="s">
        <v>217</v>
      </c>
      <c r="AI701">
        <f t="shared" ref="AI701:AJ705" si="87">AE701*1000</f>
        <v>2000</v>
      </c>
      <c r="AJ701">
        <f t="shared" si="87"/>
        <v>10000</v>
      </c>
      <c r="AK701" t="s">
        <v>122</v>
      </c>
      <c r="AQ701" t="s">
        <v>77</v>
      </c>
    </row>
    <row r="702" spans="1:47">
      <c r="A702" t="s">
        <v>742</v>
      </c>
      <c r="B702">
        <v>1963</v>
      </c>
      <c r="C702" t="s">
        <v>71</v>
      </c>
      <c r="D702" s="3" t="s">
        <v>72</v>
      </c>
      <c r="E702">
        <v>7775113</v>
      </c>
      <c r="F702" t="s">
        <v>214</v>
      </c>
      <c r="G702" t="s">
        <v>743</v>
      </c>
      <c r="H702" t="s">
        <v>51</v>
      </c>
      <c r="I702" t="s">
        <v>744</v>
      </c>
      <c r="J702" s="3" t="s">
        <v>119</v>
      </c>
      <c r="K702" t="s">
        <v>75</v>
      </c>
      <c r="L702" t="s">
        <v>55</v>
      </c>
      <c r="P702" t="s">
        <v>77</v>
      </c>
      <c r="W702">
        <v>3</v>
      </c>
      <c r="X702" t="s">
        <v>168</v>
      </c>
      <c r="Y702">
        <v>21</v>
      </c>
      <c r="Z702" t="s">
        <v>81</v>
      </c>
      <c r="AA702" t="s">
        <v>81</v>
      </c>
      <c r="AE702">
        <v>0.5</v>
      </c>
      <c r="AF702">
        <v>1.5</v>
      </c>
      <c r="AG702" t="s">
        <v>217</v>
      </c>
      <c r="AI702">
        <f t="shared" si="87"/>
        <v>500</v>
      </c>
      <c r="AJ702">
        <f t="shared" si="87"/>
        <v>1500</v>
      </c>
      <c r="AK702" t="s">
        <v>122</v>
      </c>
      <c r="AQ702" t="s">
        <v>77</v>
      </c>
    </row>
    <row r="703" spans="1:47">
      <c r="A703" t="s">
        <v>742</v>
      </c>
      <c r="B703">
        <v>1963</v>
      </c>
      <c r="C703" t="s">
        <v>71</v>
      </c>
      <c r="D703" s="3" t="s">
        <v>72</v>
      </c>
      <c r="E703">
        <v>7778509</v>
      </c>
      <c r="F703" t="s">
        <v>214</v>
      </c>
      <c r="G703" t="s">
        <v>215</v>
      </c>
      <c r="H703" t="s">
        <v>51</v>
      </c>
      <c r="I703" t="s">
        <v>744</v>
      </c>
      <c r="J703" s="3" t="s">
        <v>119</v>
      </c>
      <c r="K703" t="s">
        <v>75</v>
      </c>
      <c r="L703" t="s">
        <v>55</v>
      </c>
      <c r="P703" t="s">
        <v>77</v>
      </c>
      <c r="W703">
        <v>3</v>
      </c>
      <c r="X703" t="s">
        <v>168</v>
      </c>
      <c r="Y703">
        <v>21</v>
      </c>
      <c r="Z703" t="s">
        <v>81</v>
      </c>
      <c r="AA703" t="s">
        <v>81</v>
      </c>
      <c r="AE703">
        <v>2</v>
      </c>
      <c r="AF703">
        <v>10</v>
      </c>
      <c r="AG703" t="s">
        <v>217</v>
      </c>
      <c r="AI703">
        <f t="shared" si="87"/>
        <v>2000</v>
      </c>
      <c r="AJ703">
        <f t="shared" si="87"/>
        <v>10000</v>
      </c>
      <c r="AK703" t="s">
        <v>122</v>
      </c>
      <c r="AQ703" t="s">
        <v>77</v>
      </c>
    </row>
    <row r="704" spans="1:47">
      <c r="A704" t="s">
        <v>742</v>
      </c>
      <c r="B704">
        <v>1963</v>
      </c>
      <c r="C704" t="s">
        <v>71</v>
      </c>
      <c r="D704" s="3" t="s">
        <v>72</v>
      </c>
      <c r="E704">
        <v>7789006</v>
      </c>
      <c r="F704" t="s">
        <v>214</v>
      </c>
      <c r="G704" t="s">
        <v>746</v>
      </c>
      <c r="H704" t="s">
        <v>51</v>
      </c>
      <c r="I704" t="s">
        <v>744</v>
      </c>
      <c r="J704" s="3" t="s">
        <v>119</v>
      </c>
      <c r="K704" t="s">
        <v>75</v>
      </c>
      <c r="L704" t="s">
        <v>55</v>
      </c>
      <c r="P704" t="s">
        <v>77</v>
      </c>
      <c r="W704">
        <v>3</v>
      </c>
      <c r="X704" t="s">
        <v>168</v>
      </c>
      <c r="Y704">
        <v>21</v>
      </c>
      <c r="Z704" t="s">
        <v>81</v>
      </c>
      <c r="AA704" t="s">
        <v>81</v>
      </c>
      <c r="AE704">
        <v>2</v>
      </c>
      <c r="AF704">
        <v>10</v>
      </c>
      <c r="AG704" t="s">
        <v>217</v>
      </c>
      <c r="AI704">
        <f t="shared" si="87"/>
        <v>2000</v>
      </c>
      <c r="AJ704">
        <f t="shared" si="87"/>
        <v>10000</v>
      </c>
      <c r="AK704" t="s">
        <v>122</v>
      </c>
      <c r="AQ704" t="s">
        <v>77</v>
      </c>
    </row>
    <row r="705" spans="1:47">
      <c r="A705" t="s">
        <v>742</v>
      </c>
      <c r="B705">
        <v>1963</v>
      </c>
      <c r="C705" t="s">
        <v>71</v>
      </c>
      <c r="D705" s="3" t="s">
        <v>72</v>
      </c>
      <c r="E705">
        <v>10588019</v>
      </c>
      <c r="F705" t="s">
        <v>214</v>
      </c>
      <c r="G705" t="s">
        <v>747</v>
      </c>
      <c r="H705" t="s">
        <v>51</v>
      </c>
      <c r="I705" t="s">
        <v>744</v>
      </c>
      <c r="J705" s="3" t="s">
        <v>119</v>
      </c>
      <c r="K705" t="s">
        <v>75</v>
      </c>
      <c r="L705" t="s">
        <v>55</v>
      </c>
      <c r="P705" t="s">
        <v>77</v>
      </c>
      <c r="W705">
        <v>3</v>
      </c>
      <c r="X705" t="s">
        <v>168</v>
      </c>
      <c r="Y705">
        <v>21</v>
      </c>
      <c r="Z705" t="s">
        <v>81</v>
      </c>
      <c r="AA705" t="s">
        <v>81</v>
      </c>
      <c r="AE705">
        <v>2</v>
      </c>
      <c r="AF705">
        <v>10</v>
      </c>
      <c r="AG705" t="s">
        <v>217</v>
      </c>
      <c r="AI705">
        <f t="shared" si="87"/>
        <v>2000</v>
      </c>
      <c r="AJ705">
        <f t="shared" si="87"/>
        <v>10000</v>
      </c>
      <c r="AK705" t="s">
        <v>122</v>
      </c>
      <c r="AQ705" t="s">
        <v>77</v>
      </c>
    </row>
    <row r="706" spans="1:47">
      <c r="A706" t="s">
        <v>742</v>
      </c>
      <c r="B706">
        <v>1963</v>
      </c>
      <c r="C706" t="s">
        <v>71</v>
      </c>
      <c r="D706" s="3" t="s">
        <v>72</v>
      </c>
      <c r="E706">
        <v>7440508</v>
      </c>
      <c r="F706" t="s">
        <v>73</v>
      </c>
      <c r="G706" t="s">
        <v>73</v>
      </c>
      <c r="H706" t="s">
        <v>51</v>
      </c>
      <c r="I706" t="s">
        <v>744</v>
      </c>
      <c r="J706" s="3" t="s">
        <v>119</v>
      </c>
      <c r="L706" t="s">
        <v>55</v>
      </c>
      <c r="P706" t="s">
        <v>77</v>
      </c>
      <c r="W706">
        <v>21</v>
      </c>
      <c r="X706" t="s">
        <v>103</v>
      </c>
      <c r="Y706">
        <v>21</v>
      </c>
      <c r="Z706" t="s">
        <v>81</v>
      </c>
      <c r="AA706" t="s">
        <v>81</v>
      </c>
      <c r="AB706" t="s">
        <v>745</v>
      </c>
      <c r="AD706">
        <v>0.1</v>
      </c>
      <c r="AG706" t="s">
        <v>217</v>
      </c>
      <c r="AH706">
        <f>AD706*1000</f>
        <v>100</v>
      </c>
      <c r="AK706" t="s">
        <v>122</v>
      </c>
      <c r="AM706" t="s">
        <v>170</v>
      </c>
      <c r="AN706" t="s">
        <v>170</v>
      </c>
      <c r="AO706" t="s">
        <v>201</v>
      </c>
      <c r="AP706" t="s">
        <v>170</v>
      </c>
      <c r="AQ706" t="s">
        <v>77</v>
      </c>
      <c r="AR706" s="5" t="s">
        <v>124</v>
      </c>
    </row>
    <row r="707" spans="1:47">
      <c r="A707" t="s">
        <v>742</v>
      </c>
      <c r="B707">
        <v>1963</v>
      </c>
      <c r="C707" t="s">
        <v>71</v>
      </c>
      <c r="D707" s="3" t="s">
        <v>72</v>
      </c>
      <c r="E707">
        <v>7440508</v>
      </c>
      <c r="F707" t="s">
        <v>73</v>
      </c>
      <c r="G707" t="s">
        <v>73</v>
      </c>
      <c r="H707" t="s">
        <v>51</v>
      </c>
      <c r="I707" t="s">
        <v>744</v>
      </c>
      <c r="J707" s="3" t="s">
        <v>119</v>
      </c>
      <c r="L707" t="s">
        <v>55</v>
      </c>
      <c r="P707" t="s">
        <v>77</v>
      </c>
      <c r="W707">
        <v>40</v>
      </c>
      <c r="X707" t="s">
        <v>79</v>
      </c>
      <c r="Y707">
        <v>1.6667000000000001</v>
      </c>
      <c r="Z707" t="s">
        <v>81</v>
      </c>
      <c r="AA707" t="s">
        <v>81</v>
      </c>
      <c r="AE707">
        <v>0.02</v>
      </c>
      <c r="AF707">
        <v>0.16</v>
      </c>
      <c r="AG707" t="s">
        <v>217</v>
      </c>
      <c r="AI707">
        <f>AE707*1000</f>
        <v>20</v>
      </c>
      <c r="AJ707">
        <f>AF707*1000</f>
        <v>160</v>
      </c>
      <c r="AK707" t="s">
        <v>122</v>
      </c>
      <c r="AQ707" t="s">
        <v>77</v>
      </c>
    </row>
    <row r="708" spans="1:47">
      <c r="A708" t="s">
        <v>742</v>
      </c>
      <c r="B708">
        <v>1963</v>
      </c>
      <c r="C708" t="s">
        <v>71</v>
      </c>
      <c r="D708" s="3" t="s">
        <v>72</v>
      </c>
      <c r="E708">
        <v>7440508</v>
      </c>
      <c r="F708" t="s">
        <v>73</v>
      </c>
      <c r="G708" t="s">
        <v>73</v>
      </c>
      <c r="H708" t="s">
        <v>51</v>
      </c>
      <c r="I708" t="s">
        <v>744</v>
      </c>
      <c r="J708" s="3" t="s">
        <v>119</v>
      </c>
      <c r="L708" t="s">
        <v>55</v>
      </c>
      <c r="P708" t="s">
        <v>77</v>
      </c>
      <c r="W708">
        <v>4</v>
      </c>
      <c r="X708" t="s">
        <v>103</v>
      </c>
      <c r="Y708">
        <v>4</v>
      </c>
      <c r="Z708" t="s">
        <v>370</v>
      </c>
      <c r="AA708" t="s">
        <v>371</v>
      </c>
      <c r="AE708">
        <v>0.09</v>
      </c>
      <c r="AF708">
        <v>1</v>
      </c>
      <c r="AG708" t="s">
        <v>217</v>
      </c>
      <c r="AI708">
        <f>AE708*1000</f>
        <v>90</v>
      </c>
      <c r="AJ708">
        <f>AF708*1000</f>
        <v>1000</v>
      </c>
      <c r="AK708" t="s">
        <v>122</v>
      </c>
      <c r="AQ708" t="s">
        <v>77</v>
      </c>
    </row>
    <row r="709" spans="1:47" ht="31.5">
      <c r="A709" t="s">
        <v>748</v>
      </c>
      <c r="B709">
        <v>1978</v>
      </c>
      <c r="C709" t="s">
        <v>90</v>
      </c>
      <c r="D709" t="s">
        <v>749</v>
      </c>
      <c r="E709" t="s">
        <v>750</v>
      </c>
      <c r="F709" t="s">
        <v>751</v>
      </c>
      <c r="G709" t="s">
        <v>752</v>
      </c>
      <c r="H709" t="s">
        <v>94</v>
      </c>
      <c r="I709" t="s">
        <v>455</v>
      </c>
      <c r="J709" s="3" t="s">
        <v>119</v>
      </c>
      <c r="K709" t="s">
        <v>75</v>
      </c>
      <c r="L709" t="s">
        <v>55</v>
      </c>
      <c r="M709" t="s">
        <v>753</v>
      </c>
      <c r="O709" t="s">
        <v>754</v>
      </c>
      <c r="P709" t="s">
        <v>77</v>
      </c>
      <c r="R709" t="s">
        <v>755</v>
      </c>
      <c r="S709" t="s">
        <v>122</v>
      </c>
      <c r="T709" t="s">
        <v>755</v>
      </c>
      <c r="U709" t="s">
        <v>122</v>
      </c>
      <c r="V709">
        <v>6</v>
      </c>
      <c r="W709">
        <v>144</v>
      </c>
      <c r="X709" t="s">
        <v>79</v>
      </c>
      <c r="Y709">
        <v>6</v>
      </c>
      <c r="Z709" t="s">
        <v>104</v>
      </c>
      <c r="AA709" t="s">
        <v>105</v>
      </c>
      <c r="AB709" t="s">
        <v>106</v>
      </c>
      <c r="AD709">
        <v>45</v>
      </c>
      <c r="AG709" t="s">
        <v>122</v>
      </c>
      <c r="AH709">
        <v>45</v>
      </c>
      <c r="AK709" t="s">
        <v>122</v>
      </c>
      <c r="AM709" t="s">
        <v>64</v>
      </c>
      <c r="AN709" t="s">
        <v>65</v>
      </c>
      <c r="AO709" t="str">
        <f>AM709</f>
        <v>Sublethal</v>
      </c>
      <c r="AP709" t="s">
        <v>65</v>
      </c>
      <c r="AQ709" t="s">
        <v>77</v>
      </c>
      <c r="AR709" s="5" t="s">
        <v>756</v>
      </c>
      <c r="AT709" t="s">
        <v>68</v>
      </c>
      <c r="AU709" t="s">
        <v>68</v>
      </c>
    </row>
    <row r="710" spans="1:47">
      <c r="A710" t="s">
        <v>748</v>
      </c>
      <c r="B710">
        <v>1978</v>
      </c>
      <c r="C710" t="s">
        <v>90</v>
      </c>
      <c r="D710" t="s">
        <v>749</v>
      </c>
      <c r="E710" t="s">
        <v>750</v>
      </c>
      <c r="F710" t="s">
        <v>751</v>
      </c>
      <c r="G710" t="s">
        <v>752</v>
      </c>
      <c r="H710" t="s">
        <v>94</v>
      </c>
      <c r="I710" t="s">
        <v>455</v>
      </c>
      <c r="J710" s="3" t="s">
        <v>119</v>
      </c>
      <c r="K710" t="s">
        <v>75</v>
      </c>
      <c r="L710" t="s">
        <v>55</v>
      </c>
      <c r="M710" t="s">
        <v>753</v>
      </c>
      <c r="O710" t="s">
        <v>754</v>
      </c>
      <c r="P710" t="s">
        <v>77</v>
      </c>
      <c r="R710" t="s">
        <v>755</v>
      </c>
      <c r="S710" t="s">
        <v>122</v>
      </c>
      <c r="T710" t="s">
        <v>755</v>
      </c>
      <c r="U710" t="s">
        <v>122</v>
      </c>
      <c r="V710">
        <v>6</v>
      </c>
      <c r="W710">
        <v>144</v>
      </c>
      <c r="X710" t="s">
        <v>79</v>
      </c>
      <c r="Y710">
        <v>6</v>
      </c>
      <c r="Z710" t="s">
        <v>104</v>
      </c>
      <c r="AA710" t="s">
        <v>105</v>
      </c>
      <c r="AB710" t="s">
        <v>108</v>
      </c>
      <c r="AD710">
        <v>80</v>
      </c>
      <c r="AG710" t="s">
        <v>122</v>
      </c>
      <c r="AH710">
        <v>80</v>
      </c>
      <c r="AK710" t="s">
        <v>122</v>
      </c>
      <c r="AM710" t="s">
        <v>64</v>
      </c>
      <c r="AN710" t="s">
        <v>65</v>
      </c>
      <c r="AQ710" t="s">
        <v>77</v>
      </c>
      <c r="AT710" t="s">
        <v>68</v>
      </c>
      <c r="AU710" t="s">
        <v>68</v>
      </c>
    </row>
    <row r="711" spans="1:47">
      <c r="A711" t="s">
        <v>757</v>
      </c>
      <c r="B711">
        <v>1979</v>
      </c>
      <c r="C711" t="s">
        <v>90</v>
      </c>
      <c r="D711" t="s">
        <v>452</v>
      </c>
      <c r="E711" t="s">
        <v>758</v>
      </c>
      <c r="F711" t="s">
        <v>759</v>
      </c>
      <c r="G711" t="s">
        <v>454</v>
      </c>
      <c r="H711" t="s">
        <v>94</v>
      </c>
      <c r="I711" t="s">
        <v>455</v>
      </c>
      <c r="J711" s="3" t="s">
        <v>119</v>
      </c>
      <c r="K711" t="s">
        <v>75</v>
      </c>
      <c r="L711" t="s">
        <v>55</v>
      </c>
      <c r="M711" t="s">
        <v>753</v>
      </c>
      <c r="O711" t="s">
        <v>760</v>
      </c>
      <c r="P711" t="s">
        <v>77</v>
      </c>
      <c r="R711" t="s">
        <v>761</v>
      </c>
      <c r="S711" t="s">
        <v>122</v>
      </c>
      <c r="T711" t="s">
        <v>761</v>
      </c>
      <c r="U711" t="s">
        <v>122</v>
      </c>
      <c r="V711">
        <v>6</v>
      </c>
      <c r="W711">
        <v>144</v>
      </c>
      <c r="X711" t="s">
        <v>79</v>
      </c>
      <c r="Y711">
        <v>6</v>
      </c>
      <c r="Z711" t="s">
        <v>104</v>
      </c>
      <c r="AA711" t="s">
        <v>105</v>
      </c>
      <c r="AB711" t="s">
        <v>108</v>
      </c>
      <c r="AD711">
        <v>2.8</v>
      </c>
      <c r="AH711">
        <v>2.8</v>
      </c>
      <c r="AK711" t="s">
        <v>122</v>
      </c>
      <c r="AM711" t="s">
        <v>64</v>
      </c>
      <c r="AN711" t="s">
        <v>65</v>
      </c>
      <c r="AQ711" t="s">
        <v>77</v>
      </c>
      <c r="AT711" t="s">
        <v>68</v>
      </c>
      <c r="AU711" t="s">
        <v>68</v>
      </c>
    </row>
    <row r="712" spans="1:47" ht="31.5">
      <c r="A712" t="s">
        <v>757</v>
      </c>
      <c r="B712">
        <v>1979</v>
      </c>
      <c r="C712" t="s">
        <v>90</v>
      </c>
      <c r="D712" t="s">
        <v>452</v>
      </c>
      <c r="E712" t="s">
        <v>758</v>
      </c>
      <c r="F712" t="s">
        <v>759</v>
      </c>
      <c r="G712" t="s">
        <v>454</v>
      </c>
      <c r="H712" t="s">
        <v>94</v>
      </c>
      <c r="I712" t="s">
        <v>455</v>
      </c>
      <c r="J712" s="3" t="s">
        <v>119</v>
      </c>
      <c r="K712" t="s">
        <v>75</v>
      </c>
      <c r="L712" t="s">
        <v>55</v>
      </c>
      <c r="M712" t="s">
        <v>753</v>
      </c>
      <c r="O712" t="s">
        <v>760</v>
      </c>
      <c r="P712" t="s">
        <v>77</v>
      </c>
      <c r="R712" t="s">
        <v>761</v>
      </c>
      <c r="S712" t="s">
        <v>122</v>
      </c>
      <c r="T712" t="s">
        <v>761</v>
      </c>
      <c r="U712" t="s">
        <v>122</v>
      </c>
      <c r="V712">
        <v>6</v>
      </c>
      <c r="W712">
        <v>144</v>
      </c>
      <c r="X712" t="s">
        <v>79</v>
      </c>
      <c r="Y712">
        <v>6</v>
      </c>
      <c r="Z712" t="s">
        <v>81</v>
      </c>
      <c r="AA712" t="s">
        <v>81</v>
      </c>
      <c r="AB712" t="s">
        <v>82</v>
      </c>
      <c r="AD712">
        <v>29.5</v>
      </c>
      <c r="AG712" t="s">
        <v>122</v>
      </c>
      <c r="AH712">
        <v>29.5</v>
      </c>
      <c r="AK712" t="s">
        <v>122</v>
      </c>
      <c r="AL712">
        <v>100</v>
      </c>
      <c r="AM712" t="str">
        <f>IF(ISBLANK(AL712),"",IF(AL712&gt;=75,"Severe",IF(AL712&gt;=25,"Significant",IF(AL712&gt;=1,"Some", IF(AL712=0,"None")))))</f>
        <v>Severe</v>
      </c>
      <c r="AN712" t="str">
        <f>IF(ISBLANK(AL712),"",IF(AL712&gt;=75,"None",IF(AL712&gt;=25,"Low",IF(AL712&gt;=1,"Medium", IF(AL712=0,"High")))))</f>
        <v>None</v>
      </c>
      <c r="AO712" t="str">
        <f>AM712</f>
        <v>Severe</v>
      </c>
      <c r="AP712" t="str">
        <f>AN712</f>
        <v>None</v>
      </c>
      <c r="AQ712" t="s">
        <v>77</v>
      </c>
      <c r="AR712" s="30" t="s">
        <v>762</v>
      </c>
      <c r="AT712" t="s">
        <v>68</v>
      </c>
      <c r="AU712" t="s">
        <v>68</v>
      </c>
    </row>
    <row r="713" spans="1:47">
      <c r="A713" t="s">
        <v>757</v>
      </c>
      <c r="B713">
        <v>1979</v>
      </c>
      <c r="C713" t="s">
        <v>90</v>
      </c>
      <c r="D713" t="s">
        <v>452</v>
      </c>
      <c r="E713" t="s">
        <v>758</v>
      </c>
      <c r="F713" t="s">
        <v>759</v>
      </c>
      <c r="G713" t="s">
        <v>454</v>
      </c>
      <c r="H713" t="s">
        <v>94</v>
      </c>
      <c r="I713" t="s">
        <v>455</v>
      </c>
      <c r="J713" s="3" t="s">
        <v>119</v>
      </c>
      <c r="K713" t="s">
        <v>75</v>
      </c>
      <c r="L713" t="s">
        <v>55</v>
      </c>
      <c r="M713" t="s">
        <v>753</v>
      </c>
      <c r="O713" t="s">
        <v>760</v>
      </c>
      <c r="P713" t="s">
        <v>77</v>
      </c>
      <c r="R713" t="s">
        <v>761</v>
      </c>
      <c r="S713" t="s">
        <v>122</v>
      </c>
      <c r="T713" t="s">
        <v>761</v>
      </c>
      <c r="U713" t="s">
        <v>122</v>
      </c>
      <c r="V713">
        <v>6</v>
      </c>
      <c r="W713">
        <v>144</v>
      </c>
      <c r="X713" t="s">
        <v>79</v>
      </c>
      <c r="Y713">
        <v>6</v>
      </c>
      <c r="Z713" t="s">
        <v>81</v>
      </c>
      <c r="AA713" t="s">
        <v>81</v>
      </c>
      <c r="AE713">
        <v>2.8</v>
      </c>
      <c r="AF713">
        <v>7.4</v>
      </c>
      <c r="AG713" t="s">
        <v>122</v>
      </c>
      <c r="AI713">
        <v>2.8</v>
      </c>
      <c r="AJ713">
        <v>7.4</v>
      </c>
      <c r="AK713" t="s">
        <v>122</v>
      </c>
      <c r="AL713">
        <v>0</v>
      </c>
      <c r="AM713" t="str">
        <f>IF(ISBLANK(AL713),"",IF(AL713&gt;=75,"Severe",IF(AL713&gt;=25,"Significant",IF(AL713&gt;=1,"Some", IF(AL713=0,"None")))))</f>
        <v>None</v>
      </c>
      <c r="AN713" t="str">
        <f>IF(ISBLANK(AL713),"",IF(AL713&gt;=75,"None",IF(AL713&gt;=25,"Low",IF(AL713&gt;=1,"Medium", IF(AL713=0,"High")))))</f>
        <v>High</v>
      </c>
      <c r="AQ713" t="s">
        <v>77</v>
      </c>
      <c r="AT713" t="s">
        <v>68</v>
      </c>
      <c r="AU713" t="s">
        <v>68</v>
      </c>
    </row>
    <row r="714" spans="1:47" ht="47.25">
      <c r="A714" t="s">
        <v>763</v>
      </c>
      <c r="B714">
        <v>1993</v>
      </c>
      <c r="C714" t="s">
        <v>90</v>
      </c>
      <c r="D714" t="s">
        <v>452</v>
      </c>
      <c r="E714" t="s">
        <v>764</v>
      </c>
      <c r="F714" t="s">
        <v>765</v>
      </c>
      <c r="G714" t="s">
        <v>766</v>
      </c>
      <c r="H714" t="s">
        <v>185</v>
      </c>
      <c r="I714" t="s">
        <v>767</v>
      </c>
      <c r="J714" s="3" t="s">
        <v>119</v>
      </c>
      <c r="K714" t="s">
        <v>768</v>
      </c>
      <c r="L714" t="s">
        <v>55</v>
      </c>
      <c r="P714" t="s">
        <v>181</v>
      </c>
      <c r="R714">
        <v>1</v>
      </c>
      <c r="S714" t="s">
        <v>498</v>
      </c>
      <c r="T714">
        <v>1</v>
      </c>
      <c r="U714" t="s">
        <v>498</v>
      </c>
      <c r="W714">
        <v>3</v>
      </c>
      <c r="X714" t="s">
        <v>168</v>
      </c>
      <c r="Y714">
        <v>21</v>
      </c>
      <c r="Z714" t="s">
        <v>62</v>
      </c>
      <c r="AA714" t="s">
        <v>175</v>
      </c>
      <c r="AM714" t="s">
        <v>64</v>
      </c>
      <c r="AN714" t="s">
        <v>65</v>
      </c>
      <c r="AO714" t="str">
        <f t="shared" ref="AO714:AP716" si="88">AM714</f>
        <v>Sublethal</v>
      </c>
      <c r="AP714" t="str">
        <f t="shared" si="88"/>
        <v>High</v>
      </c>
      <c r="AQ714" t="s">
        <v>66</v>
      </c>
      <c r="AR714" s="5" t="s">
        <v>769</v>
      </c>
      <c r="AT714" t="s">
        <v>68</v>
      </c>
      <c r="AU714" t="s">
        <v>68</v>
      </c>
    </row>
    <row r="715" spans="1:47">
      <c r="A715" t="s">
        <v>770</v>
      </c>
      <c r="B715">
        <v>1997</v>
      </c>
      <c r="C715" t="s">
        <v>90</v>
      </c>
      <c r="D715" t="s">
        <v>771</v>
      </c>
      <c r="E715" t="s">
        <v>329</v>
      </c>
      <c r="F715" t="s">
        <v>330</v>
      </c>
      <c r="G715" t="s">
        <v>374</v>
      </c>
      <c r="H715" t="s">
        <v>51</v>
      </c>
      <c r="I715" t="s">
        <v>52</v>
      </c>
      <c r="J715" t="s">
        <v>74</v>
      </c>
      <c r="L715" t="s">
        <v>55</v>
      </c>
      <c r="M715" t="s">
        <v>772</v>
      </c>
      <c r="O715">
        <v>34</v>
      </c>
      <c r="P715" t="s">
        <v>77</v>
      </c>
      <c r="R715" t="s">
        <v>773</v>
      </c>
      <c r="S715" t="s">
        <v>69</v>
      </c>
      <c r="W715">
        <v>8</v>
      </c>
      <c r="X715" t="s">
        <v>103</v>
      </c>
      <c r="Y715">
        <v>2</v>
      </c>
      <c r="Z715" t="s">
        <v>81</v>
      </c>
      <c r="AA715" t="s">
        <v>81</v>
      </c>
      <c r="AB715" t="s">
        <v>84</v>
      </c>
      <c r="AE715" s="26">
        <v>9.9999999999999998E-13</v>
      </c>
      <c r="AF715" s="26">
        <v>9.9999999999999995E-7</v>
      </c>
      <c r="AG715" t="s">
        <v>69</v>
      </c>
      <c r="AL715">
        <v>0</v>
      </c>
      <c r="AM715" t="str">
        <f t="shared" ref="AM715:AM720" si="89">IF(ISBLANK(AL715),"",IF(AL715&gt;=75,"Severe",IF(AL715&gt;=25,"Significant",IF(AL715&gt;=1,"Some", IF(AL715=0,"None")))))</f>
        <v>None</v>
      </c>
      <c r="AN715" t="str">
        <f t="shared" ref="AN715:AN720" si="90">IF(ISBLANK(AL715),"",IF(AL715&gt;=75,"None",IF(AL715&gt;=25,"Low",IF(AL715&gt;=1,"Medium", IF(AL715=0,"High")))))</f>
        <v>High</v>
      </c>
      <c r="AO715" t="str">
        <f t="shared" si="88"/>
        <v>None</v>
      </c>
      <c r="AP715" t="str">
        <f t="shared" si="88"/>
        <v>High</v>
      </c>
      <c r="AQ715" t="s">
        <v>77</v>
      </c>
      <c r="AT715" t="s">
        <v>68</v>
      </c>
      <c r="AU715" t="s">
        <v>68</v>
      </c>
    </row>
    <row r="716" spans="1:47">
      <c r="A716" t="s">
        <v>770</v>
      </c>
      <c r="B716">
        <v>1997</v>
      </c>
      <c r="C716" t="s">
        <v>90</v>
      </c>
      <c r="D716" s="3" t="s">
        <v>331</v>
      </c>
      <c r="E716" t="s">
        <v>774</v>
      </c>
      <c r="F716" t="s">
        <v>775</v>
      </c>
      <c r="G716" t="s">
        <v>776</v>
      </c>
      <c r="H716" t="s">
        <v>51</v>
      </c>
      <c r="I716" t="s">
        <v>52</v>
      </c>
      <c r="J716" t="s">
        <v>74</v>
      </c>
      <c r="L716" t="s">
        <v>55</v>
      </c>
      <c r="M716" t="s">
        <v>772</v>
      </c>
      <c r="O716">
        <v>34</v>
      </c>
      <c r="P716" t="s">
        <v>77</v>
      </c>
      <c r="R716" t="s">
        <v>773</v>
      </c>
      <c r="S716" t="s">
        <v>69</v>
      </c>
      <c r="W716">
        <v>21</v>
      </c>
      <c r="X716" t="s">
        <v>103</v>
      </c>
      <c r="Y716">
        <v>7</v>
      </c>
      <c r="Z716" t="s">
        <v>81</v>
      </c>
      <c r="AA716" t="s">
        <v>81</v>
      </c>
      <c r="AD716" s="26">
        <v>1E-8</v>
      </c>
      <c r="AG716" t="s">
        <v>69</v>
      </c>
      <c r="AL716">
        <v>20</v>
      </c>
      <c r="AM716" t="str">
        <f t="shared" si="89"/>
        <v>Some</v>
      </c>
      <c r="AN716" t="str">
        <f t="shared" si="90"/>
        <v>Medium</v>
      </c>
      <c r="AO716" t="str">
        <f t="shared" si="88"/>
        <v>Some</v>
      </c>
      <c r="AP716" t="str">
        <f t="shared" si="88"/>
        <v>Medium</v>
      </c>
      <c r="AQ716" t="s">
        <v>77</v>
      </c>
      <c r="AT716" t="s">
        <v>68</v>
      </c>
      <c r="AU716" t="s">
        <v>68</v>
      </c>
    </row>
    <row r="717" spans="1:47">
      <c r="A717" t="s">
        <v>770</v>
      </c>
      <c r="B717">
        <v>1997</v>
      </c>
      <c r="C717" t="s">
        <v>90</v>
      </c>
      <c r="D717" s="3" t="s">
        <v>331</v>
      </c>
      <c r="E717" t="s">
        <v>774</v>
      </c>
      <c r="F717" t="s">
        <v>775</v>
      </c>
      <c r="G717" t="s">
        <v>776</v>
      </c>
      <c r="H717" t="s">
        <v>51</v>
      </c>
      <c r="I717" t="s">
        <v>52</v>
      </c>
      <c r="J717" t="s">
        <v>74</v>
      </c>
      <c r="L717" t="s">
        <v>55</v>
      </c>
      <c r="M717" t="s">
        <v>772</v>
      </c>
      <c r="O717">
        <v>34</v>
      </c>
      <c r="P717" t="s">
        <v>77</v>
      </c>
      <c r="R717" t="s">
        <v>773</v>
      </c>
      <c r="S717" t="s">
        <v>69</v>
      </c>
      <c r="W717">
        <v>21</v>
      </c>
      <c r="X717" t="s">
        <v>103</v>
      </c>
      <c r="Y717">
        <v>7</v>
      </c>
      <c r="Z717" t="s">
        <v>81</v>
      </c>
      <c r="AA717" t="s">
        <v>81</v>
      </c>
      <c r="AD717" s="31">
        <v>9.9999999999999995E-7</v>
      </c>
      <c r="AG717" t="s">
        <v>69</v>
      </c>
      <c r="AL717">
        <v>20</v>
      </c>
      <c r="AM717" t="str">
        <f t="shared" si="89"/>
        <v>Some</v>
      </c>
      <c r="AN717" t="str">
        <f t="shared" si="90"/>
        <v>Medium</v>
      </c>
      <c r="AQ717" t="s">
        <v>77</v>
      </c>
      <c r="AT717" t="s">
        <v>68</v>
      </c>
      <c r="AU717" t="s">
        <v>68</v>
      </c>
    </row>
    <row r="718" spans="1:47">
      <c r="A718" t="s">
        <v>770</v>
      </c>
      <c r="B718">
        <v>1997</v>
      </c>
      <c r="C718" t="s">
        <v>90</v>
      </c>
      <c r="D718" s="3" t="s">
        <v>331</v>
      </c>
      <c r="E718" t="s">
        <v>777</v>
      </c>
      <c r="F718" t="s">
        <v>778</v>
      </c>
      <c r="G718" t="s">
        <v>779</v>
      </c>
      <c r="H718" t="s">
        <v>51</v>
      </c>
      <c r="I718" t="s">
        <v>52</v>
      </c>
      <c r="J718" t="s">
        <v>74</v>
      </c>
      <c r="L718" t="s">
        <v>55</v>
      </c>
      <c r="M718" t="s">
        <v>772</v>
      </c>
      <c r="O718">
        <v>34</v>
      </c>
      <c r="P718" t="s">
        <v>77</v>
      </c>
      <c r="R718" t="s">
        <v>773</v>
      </c>
      <c r="S718" t="s">
        <v>69</v>
      </c>
      <c r="W718">
        <v>21</v>
      </c>
      <c r="X718" t="s">
        <v>103</v>
      </c>
      <c r="Y718">
        <v>7</v>
      </c>
      <c r="Z718" t="s">
        <v>81</v>
      </c>
      <c r="AA718" t="s">
        <v>81</v>
      </c>
      <c r="AD718" s="31">
        <v>9.9999999999999995E-7</v>
      </c>
      <c r="AG718" t="s">
        <v>69</v>
      </c>
      <c r="AL718">
        <v>62.5</v>
      </c>
      <c r="AM718" t="str">
        <f t="shared" si="89"/>
        <v>Significant</v>
      </c>
      <c r="AN718" t="str">
        <f t="shared" si="90"/>
        <v>Low</v>
      </c>
      <c r="AO718" t="str">
        <f>AM718</f>
        <v>Significant</v>
      </c>
      <c r="AP718" t="str">
        <f>AN718</f>
        <v>Low</v>
      </c>
      <c r="AQ718" t="s">
        <v>77</v>
      </c>
      <c r="AT718" t="s">
        <v>68</v>
      </c>
      <c r="AU718" t="s">
        <v>68</v>
      </c>
    </row>
    <row r="719" spans="1:47" ht="47.25">
      <c r="A719" t="s">
        <v>770</v>
      </c>
      <c r="B719">
        <v>1997</v>
      </c>
      <c r="C719" t="s">
        <v>90</v>
      </c>
      <c r="D719" s="3" t="s">
        <v>331</v>
      </c>
      <c r="E719" t="s">
        <v>777</v>
      </c>
      <c r="F719" t="s">
        <v>778</v>
      </c>
      <c r="G719" t="s">
        <v>779</v>
      </c>
      <c r="H719" t="s">
        <v>51</v>
      </c>
      <c r="I719" t="s">
        <v>52</v>
      </c>
      <c r="J719" t="s">
        <v>74</v>
      </c>
      <c r="L719" t="s">
        <v>55</v>
      </c>
      <c r="M719" t="s">
        <v>772</v>
      </c>
      <c r="O719">
        <v>34</v>
      </c>
      <c r="P719" t="s">
        <v>77</v>
      </c>
      <c r="R719" t="s">
        <v>773</v>
      </c>
      <c r="S719" t="s">
        <v>69</v>
      </c>
      <c r="W719">
        <v>21</v>
      </c>
      <c r="X719" t="s">
        <v>103</v>
      </c>
      <c r="Y719">
        <v>7</v>
      </c>
      <c r="Z719" t="s">
        <v>81</v>
      </c>
      <c r="AA719" t="s">
        <v>81</v>
      </c>
      <c r="AD719" s="26">
        <v>1E-8</v>
      </c>
      <c r="AG719" t="s">
        <v>69</v>
      </c>
      <c r="AL719">
        <v>33.5</v>
      </c>
      <c r="AM719" t="str">
        <f t="shared" si="89"/>
        <v>Significant</v>
      </c>
      <c r="AN719" t="str">
        <f t="shared" si="90"/>
        <v>Low</v>
      </c>
      <c r="AQ719" t="s">
        <v>77</v>
      </c>
      <c r="AR719" s="5" t="s">
        <v>780</v>
      </c>
      <c r="AT719" t="s">
        <v>68</v>
      </c>
      <c r="AU719" t="s">
        <v>68</v>
      </c>
    </row>
    <row r="720" spans="1:47">
      <c r="A720" t="s">
        <v>770</v>
      </c>
      <c r="B720">
        <v>1997</v>
      </c>
      <c r="C720" t="s">
        <v>90</v>
      </c>
      <c r="D720" s="3" t="s">
        <v>331</v>
      </c>
      <c r="E720" t="s">
        <v>781</v>
      </c>
      <c r="F720" t="s">
        <v>782</v>
      </c>
      <c r="G720" t="s">
        <v>783</v>
      </c>
      <c r="H720" t="s">
        <v>51</v>
      </c>
      <c r="I720" t="s">
        <v>52</v>
      </c>
      <c r="J720" t="s">
        <v>74</v>
      </c>
      <c r="L720" t="s">
        <v>55</v>
      </c>
      <c r="M720" t="s">
        <v>772</v>
      </c>
      <c r="O720">
        <v>34</v>
      </c>
      <c r="P720" t="s">
        <v>77</v>
      </c>
      <c r="R720" t="s">
        <v>773</v>
      </c>
      <c r="S720" t="s">
        <v>69</v>
      </c>
      <c r="W720">
        <v>8</v>
      </c>
      <c r="X720" t="s">
        <v>103</v>
      </c>
      <c r="Y720">
        <v>2</v>
      </c>
      <c r="Z720" t="s">
        <v>81</v>
      </c>
      <c r="AA720" t="s">
        <v>81</v>
      </c>
      <c r="AB720" t="s">
        <v>84</v>
      </c>
      <c r="AE720" s="26">
        <v>9.9999999999999998E-13</v>
      </c>
      <c r="AF720" s="26">
        <v>9.9999999999999995E-7</v>
      </c>
      <c r="AG720" t="s">
        <v>69</v>
      </c>
      <c r="AL720">
        <v>0</v>
      </c>
      <c r="AM720" t="str">
        <f t="shared" si="89"/>
        <v>None</v>
      </c>
      <c r="AN720" t="str">
        <f t="shared" si="90"/>
        <v>High</v>
      </c>
      <c r="AO720" t="str">
        <f>AM720</f>
        <v>None</v>
      </c>
      <c r="AP720" t="str">
        <f>AN720</f>
        <v>High</v>
      </c>
      <c r="AQ720" t="s">
        <v>77</v>
      </c>
      <c r="AT720" t="s">
        <v>68</v>
      </c>
      <c r="AU720" t="s">
        <v>68</v>
      </c>
    </row>
    <row r="721" spans="1:94" ht="31.5">
      <c r="A721" t="s">
        <v>784</v>
      </c>
      <c r="B721">
        <v>1976</v>
      </c>
      <c r="C721" t="s">
        <v>90</v>
      </c>
      <c r="D721" t="s">
        <v>785</v>
      </c>
      <c r="E721">
        <v>2385855</v>
      </c>
      <c r="F721" t="s">
        <v>786</v>
      </c>
      <c r="G721" t="s">
        <v>787</v>
      </c>
      <c r="H721" t="s">
        <v>94</v>
      </c>
      <c r="I721" t="s">
        <v>455</v>
      </c>
      <c r="J721" t="s">
        <v>74</v>
      </c>
      <c r="K721" t="s">
        <v>75</v>
      </c>
      <c r="L721" t="s">
        <v>55</v>
      </c>
      <c r="M721" t="s">
        <v>788</v>
      </c>
      <c r="O721">
        <v>26</v>
      </c>
      <c r="P721" t="s">
        <v>77</v>
      </c>
      <c r="R721" s="11" t="s">
        <v>789</v>
      </c>
      <c r="S721" t="s">
        <v>122</v>
      </c>
      <c r="T721" s="11" t="s">
        <v>789</v>
      </c>
      <c r="U721" t="s">
        <v>122</v>
      </c>
      <c r="V721">
        <v>75</v>
      </c>
      <c r="W721">
        <v>30</v>
      </c>
      <c r="X721" t="s">
        <v>103</v>
      </c>
      <c r="Y721">
        <v>30</v>
      </c>
      <c r="Z721" t="s">
        <v>104</v>
      </c>
      <c r="AA721" t="s">
        <v>105</v>
      </c>
      <c r="AM721" t="s">
        <v>64</v>
      </c>
      <c r="AN721" t="s">
        <v>65</v>
      </c>
      <c r="AO721" t="str">
        <f>AM721</f>
        <v>Sublethal</v>
      </c>
      <c r="AP721" t="str">
        <f>AN721</f>
        <v>High</v>
      </c>
      <c r="AQ721" t="s">
        <v>77</v>
      </c>
      <c r="AR721" s="5" t="s">
        <v>790</v>
      </c>
      <c r="AT721" t="s">
        <v>68</v>
      </c>
      <c r="AU721" t="s">
        <v>68</v>
      </c>
    </row>
    <row r="722" spans="1:94">
      <c r="A722" t="s">
        <v>784</v>
      </c>
      <c r="B722">
        <v>1976</v>
      </c>
      <c r="C722" t="s">
        <v>90</v>
      </c>
      <c r="D722" t="s">
        <v>785</v>
      </c>
      <c r="E722">
        <v>2385855</v>
      </c>
      <c r="F722" t="s">
        <v>786</v>
      </c>
      <c r="G722" t="s">
        <v>787</v>
      </c>
      <c r="H722" t="s">
        <v>94</v>
      </c>
      <c r="I722" t="s">
        <v>455</v>
      </c>
      <c r="J722" t="s">
        <v>74</v>
      </c>
      <c r="K722" t="s">
        <v>75</v>
      </c>
      <c r="L722" t="s">
        <v>55</v>
      </c>
      <c r="M722" t="s">
        <v>788</v>
      </c>
      <c r="O722">
        <v>26</v>
      </c>
      <c r="P722" t="s">
        <v>77</v>
      </c>
      <c r="R722" s="11" t="s">
        <v>789</v>
      </c>
      <c r="S722" t="s">
        <v>122</v>
      </c>
      <c r="T722" s="11" t="s">
        <v>789</v>
      </c>
      <c r="U722" t="s">
        <v>122</v>
      </c>
      <c r="V722">
        <v>75</v>
      </c>
      <c r="W722">
        <v>30</v>
      </c>
      <c r="X722" t="s">
        <v>103</v>
      </c>
      <c r="Y722">
        <v>30</v>
      </c>
      <c r="Z722" t="s">
        <v>104</v>
      </c>
      <c r="AA722" t="s">
        <v>231</v>
      </c>
      <c r="AM722" t="s">
        <v>64</v>
      </c>
      <c r="AN722" t="s">
        <v>65</v>
      </c>
      <c r="AQ722" t="s">
        <v>77</v>
      </c>
      <c r="AT722" t="s">
        <v>68</v>
      </c>
      <c r="AU722" t="s">
        <v>68</v>
      </c>
    </row>
    <row r="723" spans="1:94" s="32" customFormat="1">
      <c r="A723" t="s">
        <v>791</v>
      </c>
      <c r="B723">
        <v>2007</v>
      </c>
      <c r="C723" t="s">
        <v>71</v>
      </c>
      <c r="D723" s="3" t="s">
        <v>72</v>
      </c>
      <c r="E723">
        <v>10108642</v>
      </c>
      <c r="F723" t="s">
        <v>117</v>
      </c>
      <c r="G723" t="s">
        <v>118</v>
      </c>
      <c r="H723" t="s">
        <v>153</v>
      </c>
      <c r="I723" t="s">
        <v>154</v>
      </c>
      <c r="J723" s="3" t="s">
        <v>119</v>
      </c>
      <c r="K723" t="s">
        <v>120</v>
      </c>
      <c r="L723" t="s">
        <v>55</v>
      </c>
      <c r="M723">
        <v>10</v>
      </c>
      <c r="N723"/>
      <c r="O723"/>
      <c r="P723" t="s">
        <v>77</v>
      </c>
      <c r="Q723">
        <v>5</v>
      </c>
      <c r="R723" t="s">
        <v>792</v>
      </c>
      <c r="S723" t="s">
        <v>122</v>
      </c>
      <c r="T723" t="s">
        <v>792</v>
      </c>
      <c r="U723" t="s">
        <v>122</v>
      </c>
      <c r="V723"/>
      <c r="W723">
        <v>6</v>
      </c>
      <c r="X723" t="s">
        <v>103</v>
      </c>
      <c r="Y723">
        <v>6</v>
      </c>
      <c r="Z723" t="s">
        <v>81</v>
      </c>
      <c r="AA723" t="s">
        <v>81</v>
      </c>
      <c r="AB723"/>
      <c r="AC723"/>
      <c r="AD723">
        <v>3000</v>
      </c>
      <c r="AE723"/>
      <c r="AF723"/>
      <c r="AG723" t="s">
        <v>122</v>
      </c>
      <c r="AH723">
        <v>3000</v>
      </c>
      <c r="AI723"/>
      <c r="AJ723"/>
      <c r="AK723" t="s">
        <v>122</v>
      </c>
      <c r="AL723">
        <v>1</v>
      </c>
      <c r="AM723" t="s">
        <v>298</v>
      </c>
      <c r="AN723" t="s">
        <v>65</v>
      </c>
      <c r="AO723" t="s">
        <v>285</v>
      </c>
      <c r="AP723" t="str">
        <f>AN723</f>
        <v>High</v>
      </c>
      <c r="AQ723" t="s">
        <v>77</v>
      </c>
      <c r="AR723" s="5"/>
      <c r="AS723"/>
      <c r="AT723" t="s">
        <v>68</v>
      </c>
      <c r="AU723" t="s">
        <v>68</v>
      </c>
      <c r="AV723"/>
      <c r="AW723"/>
      <c r="AX723"/>
      <c r="AY723"/>
      <c r="AZ723"/>
      <c r="BA723"/>
      <c r="BB723"/>
      <c r="BC723"/>
      <c r="BD723"/>
      <c r="BE723"/>
      <c r="BF723"/>
      <c r="BG723"/>
      <c r="BH723"/>
      <c r="BI723"/>
      <c r="BJ723"/>
      <c r="BK723"/>
      <c r="BL723"/>
      <c r="BM723"/>
      <c r="BN723"/>
      <c r="BO723"/>
      <c r="BP723"/>
      <c r="BQ723"/>
      <c r="BR723"/>
      <c r="BS723"/>
      <c r="BT723"/>
      <c r="BU723"/>
      <c r="BV723"/>
      <c r="BW723"/>
      <c r="BX723"/>
      <c r="BY723"/>
      <c r="BZ723"/>
      <c r="CA723"/>
      <c r="CB723"/>
      <c r="CC723"/>
      <c r="CD723"/>
      <c r="CE723"/>
      <c r="CF723"/>
      <c r="CG723"/>
      <c r="CH723"/>
      <c r="CI723"/>
      <c r="CJ723"/>
      <c r="CK723"/>
      <c r="CL723"/>
      <c r="CM723"/>
      <c r="CN723"/>
      <c r="CO723"/>
      <c r="CP723"/>
    </row>
    <row r="724" spans="1:94" s="32" customFormat="1">
      <c r="A724" t="s">
        <v>791</v>
      </c>
      <c r="B724">
        <v>2007</v>
      </c>
      <c r="C724" t="s">
        <v>71</v>
      </c>
      <c r="D724" s="3" t="s">
        <v>72</v>
      </c>
      <c r="E724">
        <v>10108642</v>
      </c>
      <c r="F724" t="s">
        <v>117</v>
      </c>
      <c r="G724" t="s">
        <v>118</v>
      </c>
      <c r="H724" t="s">
        <v>153</v>
      </c>
      <c r="I724" t="s">
        <v>154</v>
      </c>
      <c r="J724" s="3" t="s">
        <v>119</v>
      </c>
      <c r="K724" t="s">
        <v>120</v>
      </c>
      <c r="L724" t="s">
        <v>55</v>
      </c>
      <c r="M724">
        <v>10</v>
      </c>
      <c r="N724"/>
      <c r="O724"/>
      <c r="P724" t="s">
        <v>77</v>
      </c>
      <c r="Q724">
        <v>5</v>
      </c>
      <c r="R724" t="s">
        <v>792</v>
      </c>
      <c r="S724" t="s">
        <v>122</v>
      </c>
      <c r="T724" t="s">
        <v>792</v>
      </c>
      <c r="U724" t="s">
        <v>122</v>
      </c>
      <c r="V724"/>
      <c r="W724">
        <v>6</v>
      </c>
      <c r="X724" t="s">
        <v>103</v>
      </c>
      <c r="Y724">
        <v>6</v>
      </c>
      <c r="Z724" t="s">
        <v>81</v>
      </c>
      <c r="AA724" t="s">
        <v>81</v>
      </c>
      <c r="AB724" t="s">
        <v>84</v>
      </c>
      <c r="AC724"/>
      <c r="AD724">
        <v>1000</v>
      </c>
      <c r="AE724"/>
      <c r="AF724"/>
      <c r="AG724" t="s">
        <v>122</v>
      </c>
      <c r="AH724">
        <v>1000</v>
      </c>
      <c r="AI724"/>
      <c r="AJ724"/>
      <c r="AK724" t="s">
        <v>122</v>
      </c>
      <c r="AL724">
        <v>0</v>
      </c>
      <c r="AM724" t="str">
        <f>IF(ISBLANK(AL724),"",IF(AL724&gt;=75,"Severe",IF(AL724&gt;=25,"Significant",IF(AL724&gt;=1,"Some", IF(AL724=0,"None")))))</f>
        <v>None</v>
      </c>
      <c r="AN724" t="str">
        <f>IF(ISBLANK(AL724),"",IF(AL724&gt;=75,"None",IF(AL724&gt;=25,"Low",IF(AL724&gt;=1,"Medium", IF(AL724=0,"High")))))</f>
        <v>High</v>
      </c>
      <c r="AO724"/>
      <c r="AP724"/>
      <c r="AQ724" t="s">
        <v>77</v>
      </c>
      <c r="AR724" s="5" t="s">
        <v>793</v>
      </c>
      <c r="AS724"/>
      <c r="AT724" t="s">
        <v>68</v>
      </c>
      <c r="AU724" t="s">
        <v>68</v>
      </c>
      <c r="AV724"/>
      <c r="AW724"/>
      <c r="AX724"/>
      <c r="AY724"/>
      <c r="AZ724"/>
      <c r="BA724"/>
      <c r="BB724"/>
      <c r="BC724"/>
      <c r="BD724"/>
      <c r="BE724"/>
      <c r="BF724"/>
      <c r="BG724"/>
      <c r="BH724"/>
      <c r="BI724"/>
      <c r="BJ724"/>
      <c r="BK724"/>
      <c r="BL724"/>
      <c r="BM724"/>
      <c r="BN724"/>
      <c r="BO724"/>
      <c r="BP724"/>
      <c r="BQ724"/>
      <c r="BR724"/>
      <c r="BS724"/>
      <c r="BT724"/>
      <c r="BU724"/>
      <c r="BV724"/>
      <c r="BW724"/>
      <c r="BX724"/>
      <c r="BY724"/>
      <c r="BZ724"/>
      <c r="CA724"/>
      <c r="CB724"/>
      <c r="CC724"/>
      <c r="CD724"/>
      <c r="CE724"/>
      <c r="CF724"/>
      <c r="CG724"/>
      <c r="CH724"/>
      <c r="CI724"/>
      <c r="CJ724"/>
      <c r="CK724"/>
      <c r="CL724"/>
      <c r="CM724"/>
      <c r="CN724"/>
      <c r="CO724"/>
      <c r="CP724"/>
    </row>
    <row r="725" spans="1:94" s="12" customFormat="1">
      <c r="A725" s="12" t="s">
        <v>794</v>
      </c>
      <c r="B725" s="12" t="str">
        <f t="shared" ref="B725:B730" si="91">RIGHT(A725,5)</f>
        <v xml:space="preserve"> 2015</v>
      </c>
      <c r="C725" s="33" t="s">
        <v>71</v>
      </c>
      <c r="D725" s="33" t="s">
        <v>72</v>
      </c>
      <c r="E725" s="12" t="s">
        <v>795</v>
      </c>
      <c r="F725" s="12" t="s">
        <v>73</v>
      </c>
      <c r="G725" s="12" t="s">
        <v>796</v>
      </c>
      <c r="H725" s="12" t="s">
        <v>51</v>
      </c>
      <c r="I725" t="s">
        <v>52</v>
      </c>
      <c r="J725" s="12" t="s">
        <v>74</v>
      </c>
      <c r="K725" s="12" t="s">
        <v>96</v>
      </c>
      <c r="L725" s="12" t="s">
        <v>97</v>
      </c>
      <c r="M725" s="12">
        <v>17</v>
      </c>
      <c r="P725" s="12" t="s">
        <v>77</v>
      </c>
      <c r="Q725" s="12">
        <v>1</v>
      </c>
      <c r="R725" s="12">
        <v>150</v>
      </c>
      <c r="S725" s="12" t="s">
        <v>797</v>
      </c>
      <c r="T725" s="12">
        <v>150</v>
      </c>
      <c r="U725" s="12" t="s">
        <v>797</v>
      </c>
      <c r="V725" s="12">
        <v>10</v>
      </c>
      <c r="W725" s="12">
        <v>10</v>
      </c>
      <c r="X725" s="12" t="s">
        <v>103</v>
      </c>
      <c r="Y725" s="12">
        <v>10</v>
      </c>
      <c r="Z725" s="12" t="s">
        <v>104</v>
      </c>
      <c r="AA725" s="12" t="s">
        <v>231</v>
      </c>
      <c r="AM725" s="12" t="s">
        <v>64</v>
      </c>
      <c r="AN725" s="12" t="s">
        <v>65</v>
      </c>
      <c r="AQ725" s="12" t="s">
        <v>77</v>
      </c>
      <c r="AR725" s="4"/>
      <c r="AT725" s="12" t="s">
        <v>68</v>
      </c>
      <c r="AU725" s="12" t="s">
        <v>68</v>
      </c>
    </row>
    <row r="726" spans="1:94" s="12" customFormat="1">
      <c r="A726" s="12" t="s">
        <v>794</v>
      </c>
      <c r="B726" s="12" t="str">
        <f t="shared" si="91"/>
        <v xml:space="preserve"> 2015</v>
      </c>
      <c r="C726" s="33" t="s">
        <v>71</v>
      </c>
      <c r="D726" s="12" t="s">
        <v>72</v>
      </c>
      <c r="E726" s="12">
        <v>1317380</v>
      </c>
      <c r="F726" s="12" t="s">
        <v>73</v>
      </c>
      <c r="G726" s="12" t="s">
        <v>798</v>
      </c>
      <c r="H726" s="12" t="s">
        <v>51</v>
      </c>
      <c r="I726" t="s">
        <v>52</v>
      </c>
      <c r="J726" s="12" t="s">
        <v>74</v>
      </c>
      <c r="K726" s="12" t="s">
        <v>96</v>
      </c>
      <c r="L726" s="12" t="s">
        <v>97</v>
      </c>
      <c r="M726" s="12">
        <v>17</v>
      </c>
      <c r="P726" s="12" t="s">
        <v>77</v>
      </c>
      <c r="Q726" s="12">
        <v>1</v>
      </c>
      <c r="R726" s="12">
        <v>150</v>
      </c>
      <c r="S726" s="12" t="s">
        <v>797</v>
      </c>
      <c r="T726" s="12">
        <v>150</v>
      </c>
      <c r="U726" s="12" t="s">
        <v>797</v>
      </c>
      <c r="V726" s="12">
        <v>10</v>
      </c>
      <c r="W726" s="12">
        <v>10</v>
      </c>
      <c r="X726" s="12" t="s">
        <v>103</v>
      </c>
      <c r="Y726" s="12">
        <v>10</v>
      </c>
      <c r="Z726" s="12" t="s">
        <v>104</v>
      </c>
      <c r="AA726" s="12" t="s">
        <v>231</v>
      </c>
      <c r="AM726" s="12" t="s">
        <v>64</v>
      </c>
      <c r="AN726" s="12" t="s">
        <v>65</v>
      </c>
      <c r="AQ726" s="12" t="s">
        <v>77</v>
      </c>
      <c r="AR726" s="4"/>
      <c r="AT726" s="12" t="s">
        <v>68</v>
      </c>
      <c r="AU726" s="12" t="s">
        <v>68</v>
      </c>
    </row>
    <row r="727" spans="1:94" s="12" customFormat="1">
      <c r="A727" s="12" t="s">
        <v>794</v>
      </c>
      <c r="B727" s="12" t="str">
        <f t="shared" si="91"/>
        <v xml:space="preserve"> 2015</v>
      </c>
      <c r="C727" s="33" t="s">
        <v>71</v>
      </c>
      <c r="D727" s="33" t="s">
        <v>223</v>
      </c>
      <c r="E727" s="12">
        <v>1317380</v>
      </c>
      <c r="F727" s="12" t="s">
        <v>73</v>
      </c>
      <c r="G727" s="12" t="s">
        <v>799</v>
      </c>
      <c r="H727" s="12" t="s">
        <v>51</v>
      </c>
      <c r="I727" t="s">
        <v>52</v>
      </c>
      <c r="J727" s="12" t="s">
        <v>74</v>
      </c>
      <c r="K727" s="12" t="s">
        <v>96</v>
      </c>
      <c r="L727" s="12" t="s">
        <v>97</v>
      </c>
      <c r="M727" s="12">
        <v>17</v>
      </c>
      <c r="P727" s="12" t="s">
        <v>77</v>
      </c>
      <c r="Q727" s="12">
        <v>1</v>
      </c>
      <c r="R727" s="12">
        <v>150</v>
      </c>
      <c r="S727" s="12" t="s">
        <v>797</v>
      </c>
      <c r="T727" s="12">
        <v>150</v>
      </c>
      <c r="U727" s="12" t="s">
        <v>797</v>
      </c>
      <c r="V727" s="12">
        <v>10</v>
      </c>
      <c r="W727" s="12">
        <v>10</v>
      </c>
      <c r="X727" s="12" t="s">
        <v>103</v>
      </c>
      <c r="Y727" s="12">
        <v>10</v>
      </c>
      <c r="Z727" s="12" t="s">
        <v>104</v>
      </c>
      <c r="AA727" s="12" t="s">
        <v>231</v>
      </c>
      <c r="AM727" s="12" t="s">
        <v>64</v>
      </c>
      <c r="AN727" s="12" t="s">
        <v>65</v>
      </c>
      <c r="AQ727" s="12" t="s">
        <v>77</v>
      </c>
      <c r="AR727" s="4"/>
      <c r="AT727" s="12" t="s">
        <v>68</v>
      </c>
      <c r="AU727" s="12" t="s">
        <v>68</v>
      </c>
    </row>
    <row r="728" spans="1:94" s="12" customFormat="1" ht="63">
      <c r="A728" s="12" t="s">
        <v>794</v>
      </c>
      <c r="B728" s="12" t="str">
        <f t="shared" si="91"/>
        <v xml:space="preserve"> 2015</v>
      </c>
      <c r="C728" s="33" t="s">
        <v>71</v>
      </c>
      <c r="D728" s="33" t="s">
        <v>72</v>
      </c>
      <c r="E728" s="12" t="s">
        <v>795</v>
      </c>
      <c r="F728" s="12" t="s">
        <v>73</v>
      </c>
      <c r="G728" s="12" t="s">
        <v>796</v>
      </c>
      <c r="H728" s="12" t="s">
        <v>51</v>
      </c>
      <c r="I728" t="s">
        <v>52</v>
      </c>
      <c r="J728" s="12" t="s">
        <v>74</v>
      </c>
      <c r="K728" s="12" t="s">
        <v>96</v>
      </c>
      <c r="L728" s="12" t="s">
        <v>97</v>
      </c>
      <c r="M728" s="12">
        <v>17</v>
      </c>
      <c r="P728" s="12" t="s">
        <v>77</v>
      </c>
      <c r="Q728" s="12">
        <v>1</v>
      </c>
      <c r="R728" s="12">
        <v>150</v>
      </c>
      <c r="S728" s="12" t="s">
        <v>797</v>
      </c>
      <c r="T728" s="12">
        <v>150</v>
      </c>
      <c r="U728" s="12" t="s">
        <v>797</v>
      </c>
      <c r="V728" s="12">
        <v>10</v>
      </c>
      <c r="W728" s="12">
        <v>10</v>
      </c>
      <c r="X728" s="12" t="s">
        <v>103</v>
      </c>
      <c r="Y728" s="12">
        <v>10</v>
      </c>
      <c r="Z728" s="12" t="s">
        <v>81</v>
      </c>
      <c r="AA728" s="12" t="s">
        <v>81</v>
      </c>
      <c r="AD728" s="12">
        <v>150</v>
      </c>
      <c r="AG728" s="12" t="s">
        <v>800</v>
      </c>
      <c r="AH728" s="12">
        <v>150</v>
      </c>
      <c r="AK728" s="12" t="s">
        <v>800</v>
      </c>
      <c r="AL728" s="12">
        <v>62.5</v>
      </c>
      <c r="AM728" s="12" t="str">
        <f>IF(ISBLANK(AL728),"",IF(AL728&gt;=75,"Severe",IF(AL728&gt;=25,"Significant",IF(AL728&gt;=1,"Some", IF(AL728=0,"None")))))</f>
        <v>Significant</v>
      </c>
      <c r="AN728" s="12" t="str">
        <f>IF(ISBLANK(AL728),"",IF(AL728&gt;=75,"None",IF(AL728&gt;=25,"Low",IF(AL728&gt;=1,"Medium", IF(AL728=0,"High")))))</f>
        <v>Low</v>
      </c>
      <c r="AO728" s="12" t="str">
        <f t="shared" ref="AO728:AP732" si="92">AM728</f>
        <v>Significant</v>
      </c>
      <c r="AP728" s="12" t="str">
        <f t="shared" si="92"/>
        <v>Low</v>
      </c>
      <c r="AQ728" s="12" t="s">
        <v>77</v>
      </c>
      <c r="AR728" s="4" t="s">
        <v>801</v>
      </c>
      <c r="AT728" s="12" t="s">
        <v>68</v>
      </c>
      <c r="AU728" s="12" t="s">
        <v>68</v>
      </c>
    </row>
    <row r="729" spans="1:94" s="12" customFormat="1">
      <c r="A729" s="12" t="s">
        <v>794</v>
      </c>
      <c r="B729" s="12" t="str">
        <f t="shared" si="91"/>
        <v xml:space="preserve"> 2015</v>
      </c>
      <c r="C729" s="33" t="s">
        <v>71</v>
      </c>
      <c r="D729" s="12" t="s">
        <v>72</v>
      </c>
      <c r="E729" s="12">
        <v>1317380</v>
      </c>
      <c r="F729" s="12" t="s">
        <v>73</v>
      </c>
      <c r="G729" s="12" t="s">
        <v>798</v>
      </c>
      <c r="H729" s="12" t="s">
        <v>51</v>
      </c>
      <c r="I729" t="s">
        <v>52</v>
      </c>
      <c r="J729" s="12" t="s">
        <v>74</v>
      </c>
      <c r="K729" s="12" t="s">
        <v>96</v>
      </c>
      <c r="L729" s="12" t="s">
        <v>97</v>
      </c>
      <c r="M729" s="12">
        <v>17</v>
      </c>
      <c r="P729" s="12" t="s">
        <v>77</v>
      </c>
      <c r="Q729" s="12">
        <v>1</v>
      </c>
      <c r="R729" s="12">
        <v>150</v>
      </c>
      <c r="S729" s="12" t="s">
        <v>797</v>
      </c>
      <c r="T729" s="12">
        <v>150</v>
      </c>
      <c r="U729" s="12" t="s">
        <v>797</v>
      </c>
      <c r="V729" s="12">
        <v>10</v>
      </c>
      <c r="W729" s="12">
        <v>10</v>
      </c>
      <c r="X729" s="12" t="s">
        <v>103</v>
      </c>
      <c r="Y729" s="12">
        <v>10</v>
      </c>
      <c r="Z729" s="12" t="s">
        <v>81</v>
      </c>
      <c r="AA729" s="12" t="s">
        <v>81</v>
      </c>
      <c r="AD729" s="12">
        <v>150</v>
      </c>
      <c r="AG729" s="12" t="s">
        <v>800</v>
      </c>
      <c r="AH729" s="12">
        <v>150</v>
      </c>
      <c r="AK729" s="12" t="s">
        <v>800</v>
      </c>
      <c r="AL729" s="12">
        <v>37.5</v>
      </c>
      <c r="AM729" s="12" t="str">
        <f>IF(ISBLANK(AL729),"",IF(AL729&gt;=75,"Severe",IF(AL729&gt;=25,"Significant",IF(AL729&gt;=1,"Some", IF(AL729=0,"None")))))</f>
        <v>Significant</v>
      </c>
      <c r="AN729" s="12" t="str">
        <f>IF(ISBLANK(AL729),"",IF(AL729&gt;=75,"None",IF(AL729&gt;=25,"Low",IF(AL729&gt;=1,"Medium", IF(AL729=0,"High")))))</f>
        <v>Low</v>
      </c>
      <c r="AO729" s="12" t="str">
        <f t="shared" si="92"/>
        <v>Significant</v>
      </c>
      <c r="AP729" s="12" t="str">
        <f t="shared" si="92"/>
        <v>Low</v>
      </c>
      <c r="AQ729" s="12" t="s">
        <v>77</v>
      </c>
      <c r="AR729" s="4"/>
      <c r="AT729" s="12" t="s">
        <v>68</v>
      </c>
      <c r="AU729" s="12" t="s">
        <v>68</v>
      </c>
    </row>
    <row r="730" spans="1:94" s="12" customFormat="1">
      <c r="A730" s="12" t="s">
        <v>794</v>
      </c>
      <c r="B730" s="12" t="str">
        <f t="shared" si="91"/>
        <v xml:space="preserve"> 2015</v>
      </c>
      <c r="C730" s="33" t="s">
        <v>71</v>
      </c>
      <c r="D730" s="33" t="s">
        <v>223</v>
      </c>
      <c r="E730" s="12">
        <v>1317380</v>
      </c>
      <c r="F730" s="12" t="s">
        <v>73</v>
      </c>
      <c r="G730" s="12" t="s">
        <v>799</v>
      </c>
      <c r="H730" s="12" t="s">
        <v>51</v>
      </c>
      <c r="I730" t="s">
        <v>52</v>
      </c>
      <c r="J730" s="12" t="s">
        <v>74</v>
      </c>
      <c r="K730" s="12" t="s">
        <v>96</v>
      </c>
      <c r="L730" s="12" t="s">
        <v>97</v>
      </c>
      <c r="M730" s="12">
        <v>17</v>
      </c>
      <c r="P730" s="12" t="s">
        <v>77</v>
      </c>
      <c r="Q730" s="12">
        <v>1</v>
      </c>
      <c r="R730" s="12">
        <v>150</v>
      </c>
      <c r="S730" s="12" t="s">
        <v>797</v>
      </c>
      <c r="T730" s="12">
        <v>150</v>
      </c>
      <c r="U730" s="12" t="s">
        <v>797</v>
      </c>
      <c r="V730" s="12">
        <v>10</v>
      </c>
      <c r="W730" s="12">
        <v>10</v>
      </c>
      <c r="X730" s="12" t="s">
        <v>103</v>
      </c>
      <c r="Y730" s="12">
        <v>10</v>
      </c>
      <c r="Z730" s="12" t="s">
        <v>81</v>
      </c>
      <c r="AA730" s="12" t="s">
        <v>81</v>
      </c>
      <c r="AD730" s="12">
        <v>150</v>
      </c>
      <c r="AG730" s="12" t="s">
        <v>800</v>
      </c>
      <c r="AH730" s="12">
        <v>150</v>
      </c>
      <c r="AK730" s="12" t="s">
        <v>800</v>
      </c>
      <c r="AL730" s="12">
        <v>0</v>
      </c>
      <c r="AM730" s="12" t="str">
        <f>IF(ISBLANK(AL730),"",IF(AL730&gt;=75,"Severe",IF(AL730&gt;=25,"Significant",IF(AL730&gt;=1,"Some", IF(AL730=0,"None")))))</f>
        <v>None</v>
      </c>
      <c r="AN730" s="12" t="str">
        <f>IF(ISBLANK(AL730),"",IF(AL730&gt;=75,"None",IF(AL730&gt;=25,"Low",IF(AL730&gt;=1,"Medium", IF(AL730=0,"High")))))</f>
        <v>High</v>
      </c>
      <c r="AO730" s="12" t="str">
        <f t="shared" si="92"/>
        <v>None</v>
      </c>
      <c r="AP730" s="12" t="str">
        <f t="shared" si="92"/>
        <v>High</v>
      </c>
      <c r="AQ730" s="12" t="s">
        <v>77</v>
      </c>
      <c r="AR730" s="4"/>
      <c r="AT730" s="12" t="s">
        <v>68</v>
      </c>
      <c r="AU730" s="12" t="s">
        <v>68</v>
      </c>
    </row>
    <row r="731" spans="1:94" ht="91.5" customHeight="1">
      <c r="A731" t="s">
        <v>802</v>
      </c>
      <c r="B731">
        <v>1993</v>
      </c>
      <c r="C731" t="s">
        <v>90</v>
      </c>
      <c r="D731" s="3" t="s">
        <v>803</v>
      </c>
      <c r="E731" t="s">
        <v>804</v>
      </c>
      <c r="F731" t="s">
        <v>805</v>
      </c>
      <c r="G731" t="s">
        <v>805</v>
      </c>
      <c r="H731" t="s">
        <v>51</v>
      </c>
      <c r="I731" t="s">
        <v>52</v>
      </c>
      <c r="J731" s="3" t="s">
        <v>119</v>
      </c>
      <c r="K731" t="s">
        <v>376</v>
      </c>
      <c r="L731" t="s">
        <v>55</v>
      </c>
      <c r="P731" t="s">
        <v>181</v>
      </c>
      <c r="R731">
        <v>200</v>
      </c>
      <c r="S731" t="s">
        <v>806</v>
      </c>
      <c r="W731">
        <v>17</v>
      </c>
      <c r="X731" t="s">
        <v>398</v>
      </c>
      <c r="Y731">
        <v>517.48</v>
      </c>
      <c r="Z731" t="s">
        <v>104</v>
      </c>
      <c r="AA731" t="s">
        <v>265</v>
      </c>
      <c r="AD731">
        <v>200</v>
      </c>
      <c r="AG731" t="s">
        <v>806</v>
      </c>
      <c r="AM731" t="s">
        <v>201</v>
      </c>
      <c r="AN731" t="s">
        <v>65</v>
      </c>
      <c r="AO731" t="str">
        <f t="shared" si="92"/>
        <v>Unspecified</v>
      </c>
      <c r="AP731" t="str">
        <f t="shared" si="92"/>
        <v>High</v>
      </c>
      <c r="AQ731" t="s">
        <v>66</v>
      </c>
      <c r="AR731" s="5" t="s">
        <v>807</v>
      </c>
      <c r="AT731" t="s">
        <v>68</v>
      </c>
      <c r="AU731" t="s">
        <v>68</v>
      </c>
    </row>
    <row r="732" spans="1:94" ht="31.5">
      <c r="A732" t="s">
        <v>808</v>
      </c>
      <c r="B732">
        <v>2005</v>
      </c>
      <c r="C732" t="s">
        <v>71</v>
      </c>
      <c r="D732" s="3" t="s">
        <v>72</v>
      </c>
      <c r="E732">
        <v>7758987</v>
      </c>
      <c r="F732" t="s">
        <v>73</v>
      </c>
      <c r="G732" t="s">
        <v>249</v>
      </c>
      <c r="H732" t="s">
        <v>153</v>
      </c>
      <c r="I732" t="s">
        <v>154</v>
      </c>
      <c r="J732" s="3" t="s">
        <v>119</v>
      </c>
      <c r="K732" t="s">
        <v>75</v>
      </c>
      <c r="L732" t="s">
        <v>55</v>
      </c>
      <c r="M732">
        <v>20</v>
      </c>
      <c r="P732" t="s">
        <v>77</v>
      </c>
      <c r="Q732">
        <v>1</v>
      </c>
      <c r="R732">
        <v>0.48</v>
      </c>
      <c r="S732" t="s">
        <v>121</v>
      </c>
      <c r="T732">
        <v>480</v>
      </c>
      <c r="U732" t="s">
        <v>122</v>
      </c>
      <c r="V732">
        <v>9</v>
      </c>
      <c r="W732">
        <v>98</v>
      </c>
      <c r="X732" t="s">
        <v>79</v>
      </c>
      <c r="Y732">
        <v>4.0833000000000004</v>
      </c>
      <c r="Z732" t="s">
        <v>81</v>
      </c>
      <c r="AA732" t="s">
        <v>81</v>
      </c>
      <c r="AB732" t="s">
        <v>85</v>
      </c>
      <c r="AD732">
        <v>0.48</v>
      </c>
      <c r="AG732" t="s">
        <v>121</v>
      </c>
      <c r="AH732">
        <f t="shared" ref="AH732:AH758" si="93">AD732*1000</f>
        <v>480</v>
      </c>
      <c r="AK732" t="s">
        <v>122</v>
      </c>
      <c r="AL732">
        <v>50</v>
      </c>
      <c r="AM732" t="str">
        <f t="shared" ref="AM732:AM758" si="94">IF(ISBLANK(AL732),"",IF(AL732&gt;=75,"Severe",IF(AL732&gt;=25,"Significant",IF(AL732&gt;=1,"Some", IF(AL732=0,"None")))))</f>
        <v>Significant</v>
      </c>
      <c r="AN732" t="str">
        <f t="shared" ref="AN732:AN758" si="95">IF(ISBLANK(AL732),"",IF(AL732&gt;=75,"None",IF(AL732&gt;=25,"Low",IF(AL732&gt;=1,"Medium", IF(AL732=0,"High")))))</f>
        <v>Low</v>
      </c>
      <c r="AO732" t="str">
        <f t="shared" si="92"/>
        <v>Significant</v>
      </c>
      <c r="AP732" t="str">
        <f t="shared" si="92"/>
        <v>Low</v>
      </c>
      <c r="AQ732" t="s">
        <v>77</v>
      </c>
      <c r="AR732" s="4" t="s">
        <v>809</v>
      </c>
      <c r="AT732" t="s">
        <v>68</v>
      </c>
      <c r="AU732" t="s">
        <v>68</v>
      </c>
    </row>
    <row r="733" spans="1:94">
      <c r="A733" t="s">
        <v>808</v>
      </c>
      <c r="B733">
        <v>2005</v>
      </c>
      <c r="C733" t="s">
        <v>71</v>
      </c>
      <c r="D733" s="3" t="s">
        <v>72</v>
      </c>
      <c r="E733">
        <v>7758987</v>
      </c>
      <c r="F733" t="s">
        <v>73</v>
      </c>
      <c r="G733" t="s">
        <v>249</v>
      </c>
      <c r="H733" t="s">
        <v>153</v>
      </c>
      <c r="I733" t="s">
        <v>154</v>
      </c>
      <c r="J733" s="3" t="s">
        <v>119</v>
      </c>
      <c r="K733" t="s">
        <v>75</v>
      </c>
      <c r="L733" t="s">
        <v>55</v>
      </c>
      <c r="M733">
        <v>20</v>
      </c>
      <c r="P733" t="s">
        <v>77</v>
      </c>
      <c r="Q733">
        <v>1</v>
      </c>
      <c r="R733">
        <v>0.48</v>
      </c>
      <c r="S733" t="s">
        <v>121</v>
      </c>
      <c r="T733">
        <v>480</v>
      </c>
      <c r="U733" t="s">
        <v>122</v>
      </c>
      <c r="V733">
        <v>9</v>
      </c>
      <c r="W733">
        <v>80</v>
      </c>
      <c r="X733" t="s">
        <v>79</v>
      </c>
      <c r="Y733">
        <v>3.3332999999999999</v>
      </c>
      <c r="Z733" t="s">
        <v>81</v>
      </c>
      <c r="AA733" t="s">
        <v>81</v>
      </c>
      <c r="AB733" t="s">
        <v>85</v>
      </c>
      <c r="AD733">
        <v>0.48</v>
      </c>
      <c r="AG733" t="s">
        <v>121</v>
      </c>
      <c r="AH733">
        <f t="shared" si="93"/>
        <v>480</v>
      </c>
      <c r="AK733" t="s">
        <v>122</v>
      </c>
      <c r="AL733">
        <v>50</v>
      </c>
      <c r="AM733" t="str">
        <f t="shared" si="94"/>
        <v>Significant</v>
      </c>
      <c r="AN733" t="str">
        <f t="shared" si="95"/>
        <v>Low</v>
      </c>
      <c r="AQ733" t="s">
        <v>77</v>
      </c>
      <c r="AT733" t="s">
        <v>68</v>
      </c>
      <c r="AU733" t="s">
        <v>68</v>
      </c>
    </row>
    <row r="734" spans="1:94">
      <c r="A734" t="s">
        <v>808</v>
      </c>
      <c r="B734">
        <v>2005</v>
      </c>
      <c r="C734" t="s">
        <v>71</v>
      </c>
      <c r="D734" s="3" t="s">
        <v>72</v>
      </c>
      <c r="E734">
        <v>7758987</v>
      </c>
      <c r="F734" t="s">
        <v>73</v>
      </c>
      <c r="G734" t="s">
        <v>249</v>
      </c>
      <c r="H734" t="s">
        <v>153</v>
      </c>
      <c r="I734" t="s">
        <v>154</v>
      </c>
      <c r="J734" s="3" t="s">
        <v>119</v>
      </c>
      <c r="K734" t="s">
        <v>75</v>
      </c>
      <c r="L734" t="s">
        <v>55</v>
      </c>
      <c r="M734">
        <v>20</v>
      </c>
      <c r="P734" t="s">
        <v>77</v>
      </c>
      <c r="Q734">
        <v>1</v>
      </c>
      <c r="R734">
        <v>0.48</v>
      </c>
      <c r="S734" t="s">
        <v>121</v>
      </c>
      <c r="T734">
        <v>480</v>
      </c>
      <c r="U734" t="s">
        <v>122</v>
      </c>
      <c r="V734">
        <v>9</v>
      </c>
      <c r="W734">
        <v>81</v>
      </c>
      <c r="X734" t="s">
        <v>79</v>
      </c>
      <c r="Y734">
        <v>3.375</v>
      </c>
      <c r="Z734" t="s">
        <v>81</v>
      </c>
      <c r="AA734" t="s">
        <v>81</v>
      </c>
      <c r="AB734" t="s">
        <v>85</v>
      </c>
      <c r="AD734">
        <v>0.48</v>
      </c>
      <c r="AG734" t="s">
        <v>121</v>
      </c>
      <c r="AH734">
        <f t="shared" si="93"/>
        <v>480</v>
      </c>
      <c r="AK734" t="s">
        <v>122</v>
      </c>
      <c r="AL734">
        <v>50</v>
      </c>
      <c r="AM734" t="str">
        <f t="shared" si="94"/>
        <v>Significant</v>
      </c>
      <c r="AN734" t="str">
        <f t="shared" si="95"/>
        <v>Low</v>
      </c>
      <c r="AQ734" t="s">
        <v>77</v>
      </c>
      <c r="AT734" t="s">
        <v>68</v>
      </c>
      <c r="AU734" t="s">
        <v>68</v>
      </c>
    </row>
    <row r="735" spans="1:94">
      <c r="A735" t="s">
        <v>808</v>
      </c>
      <c r="B735">
        <v>2005</v>
      </c>
      <c r="C735" t="s">
        <v>71</v>
      </c>
      <c r="D735" s="3" t="s">
        <v>72</v>
      </c>
      <c r="E735">
        <v>7758987</v>
      </c>
      <c r="F735" t="s">
        <v>73</v>
      </c>
      <c r="G735" t="s">
        <v>249</v>
      </c>
      <c r="H735" t="s">
        <v>153</v>
      </c>
      <c r="I735" t="s">
        <v>154</v>
      </c>
      <c r="J735" s="3" t="s">
        <v>119</v>
      </c>
      <c r="K735" t="s">
        <v>75</v>
      </c>
      <c r="L735" t="s">
        <v>55</v>
      </c>
      <c r="M735">
        <v>20</v>
      </c>
      <c r="P735" t="s">
        <v>77</v>
      </c>
      <c r="Q735">
        <v>1</v>
      </c>
      <c r="R735">
        <v>0.48</v>
      </c>
      <c r="S735" t="s">
        <v>121</v>
      </c>
      <c r="T735">
        <v>480</v>
      </c>
      <c r="U735" t="s">
        <v>122</v>
      </c>
      <c r="V735">
        <v>9</v>
      </c>
      <c r="W735">
        <v>65</v>
      </c>
      <c r="X735" t="s">
        <v>79</v>
      </c>
      <c r="Y735">
        <v>2.7082999999999999</v>
      </c>
      <c r="Z735" t="s">
        <v>81</v>
      </c>
      <c r="AA735" t="s">
        <v>81</v>
      </c>
      <c r="AB735" t="s">
        <v>85</v>
      </c>
      <c r="AD735">
        <v>0.48</v>
      </c>
      <c r="AG735" t="s">
        <v>121</v>
      </c>
      <c r="AH735">
        <f t="shared" si="93"/>
        <v>480</v>
      </c>
      <c r="AK735" t="s">
        <v>122</v>
      </c>
      <c r="AL735">
        <v>50</v>
      </c>
      <c r="AM735" t="str">
        <f t="shared" si="94"/>
        <v>Significant</v>
      </c>
      <c r="AN735" t="str">
        <f t="shared" si="95"/>
        <v>Low</v>
      </c>
      <c r="AQ735" t="s">
        <v>77</v>
      </c>
      <c r="AT735" t="s">
        <v>68</v>
      </c>
      <c r="AU735" t="s">
        <v>68</v>
      </c>
    </row>
    <row r="736" spans="1:94">
      <c r="A736" t="s">
        <v>808</v>
      </c>
      <c r="B736">
        <v>2005</v>
      </c>
      <c r="C736" t="s">
        <v>71</v>
      </c>
      <c r="D736" s="3" t="s">
        <v>72</v>
      </c>
      <c r="E736">
        <v>7758987</v>
      </c>
      <c r="F736" t="s">
        <v>73</v>
      </c>
      <c r="G736" t="s">
        <v>249</v>
      </c>
      <c r="H736" t="s">
        <v>153</v>
      </c>
      <c r="I736" t="s">
        <v>154</v>
      </c>
      <c r="J736" s="3" t="s">
        <v>119</v>
      </c>
      <c r="K736" t="s">
        <v>75</v>
      </c>
      <c r="L736" t="s">
        <v>55</v>
      </c>
      <c r="M736">
        <v>20</v>
      </c>
      <c r="P736" t="s">
        <v>77</v>
      </c>
      <c r="Q736">
        <v>1</v>
      </c>
      <c r="R736">
        <v>0.48</v>
      </c>
      <c r="S736" t="s">
        <v>121</v>
      </c>
      <c r="T736">
        <v>480</v>
      </c>
      <c r="U736" t="s">
        <v>122</v>
      </c>
      <c r="V736">
        <v>9</v>
      </c>
      <c r="W736">
        <v>113</v>
      </c>
      <c r="X736" t="s">
        <v>79</v>
      </c>
      <c r="Y736">
        <v>4.7083000000000004</v>
      </c>
      <c r="Z736" t="s">
        <v>81</v>
      </c>
      <c r="AA736" t="s">
        <v>81</v>
      </c>
      <c r="AB736" t="s">
        <v>85</v>
      </c>
      <c r="AD736">
        <v>0.48</v>
      </c>
      <c r="AG736" t="s">
        <v>121</v>
      </c>
      <c r="AH736">
        <f t="shared" si="93"/>
        <v>480</v>
      </c>
      <c r="AK736" t="s">
        <v>122</v>
      </c>
      <c r="AL736">
        <v>50</v>
      </c>
      <c r="AM736" t="str">
        <f t="shared" si="94"/>
        <v>Significant</v>
      </c>
      <c r="AN736" t="str">
        <f t="shared" si="95"/>
        <v>Low</v>
      </c>
      <c r="AQ736" t="s">
        <v>77</v>
      </c>
      <c r="AT736" t="s">
        <v>68</v>
      </c>
      <c r="AU736" t="s">
        <v>68</v>
      </c>
    </row>
    <row r="737" spans="1:94">
      <c r="A737" t="s">
        <v>808</v>
      </c>
      <c r="B737">
        <v>2005</v>
      </c>
      <c r="C737" t="s">
        <v>71</v>
      </c>
      <c r="D737" s="3" t="s">
        <v>72</v>
      </c>
      <c r="E737">
        <v>7758987</v>
      </c>
      <c r="F737" t="s">
        <v>73</v>
      </c>
      <c r="G737" t="s">
        <v>249</v>
      </c>
      <c r="H737" t="s">
        <v>153</v>
      </c>
      <c r="I737" t="s">
        <v>154</v>
      </c>
      <c r="J737" s="3" t="s">
        <v>119</v>
      </c>
      <c r="K737" t="s">
        <v>75</v>
      </c>
      <c r="L737" t="s">
        <v>55</v>
      </c>
      <c r="M737">
        <v>20</v>
      </c>
      <c r="P737" t="s">
        <v>77</v>
      </c>
      <c r="Q737">
        <v>1</v>
      </c>
      <c r="R737">
        <v>0.48</v>
      </c>
      <c r="S737" t="s">
        <v>121</v>
      </c>
      <c r="T737">
        <v>480</v>
      </c>
      <c r="U737" t="s">
        <v>122</v>
      </c>
      <c r="V737">
        <v>9</v>
      </c>
      <c r="W737">
        <v>71</v>
      </c>
      <c r="X737" t="s">
        <v>79</v>
      </c>
      <c r="Y737">
        <v>2.9582999999999999</v>
      </c>
      <c r="Z737" t="s">
        <v>81</v>
      </c>
      <c r="AA737" t="s">
        <v>81</v>
      </c>
      <c r="AB737" t="s">
        <v>85</v>
      </c>
      <c r="AD737">
        <v>0.48</v>
      </c>
      <c r="AG737" t="s">
        <v>121</v>
      </c>
      <c r="AH737">
        <f t="shared" si="93"/>
        <v>480</v>
      </c>
      <c r="AK737" t="s">
        <v>122</v>
      </c>
      <c r="AL737">
        <v>50</v>
      </c>
      <c r="AM737" t="str">
        <f t="shared" si="94"/>
        <v>Significant</v>
      </c>
      <c r="AN737" t="str">
        <f t="shared" si="95"/>
        <v>Low</v>
      </c>
      <c r="AQ737" t="s">
        <v>77</v>
      </c>
      <c r="AT737" t="s">
        <v>68</v>
      </c>
      <c r="AU737" t="s">
        <v>68</v>
      </c>
    </row>
    <row r="738" spans="1:94">
      <c r="A738" t="s">
        <v>808</v>
      </c>
      <c r="B738">
        <v>2005</v>
      </c>
      <c r="C738" t="s">
        <v>71</v>
      </c>
      <c r="D738" s="3" t="s">
        <v>72</v>
      </c>
      <c r="E738">
        <v>7758987</v>
      </c>
      <c r="F738" t="s">
        <v>73</v>
      </c>
      <c r="G738" t="s">
        <v>249</v>
      </c>
      <c r="H738" t="s">
        <v>153</v>
      </c>
      <c r="I738" t="s">
        <v>154</v>
      </c>
      <c r="J738" s="3" t="s">
        <v>119</v>
      </c>
      <c r="K738" t="s">
        <v>75</v>
      </c>
      <c r="L738" t="s">
        <v>55</v>
      </c>
      <c r="M738">
        <v>20</v>
      </c>
      <c r="P738" t="s">
        <v>77</v>
      </c>
      <c r="Q738">
        <v>1</v>
      </c>
      <c r="R738">
        <v>0.48</v>
      </c>
      <c r="S738" t="s">
        <v>121</v>
      </c>
      <c r="T738">
        <v>480</v>
      </c>
      <c r="U738" t="s">
        <v>122</v>
      </c>
      <c r="V738">
        <v>9</v>
      </c>
      <c r="W738">
        <v>87</v>
      </c>
      <c r="X738" t="s">
        <v>79</v>
      </c>
      <c r="Y738">
        <v>3.625</v>
      </c>
      <c r="Z738" t="s">
        <v>81</v>
      </c>
      <c r="AA738" t="s">
        <v>81</v>
      </c>
      <c r="AB738" t="s">
        <v>85</v>
      </c>
      <c r="AD738">
        <v>0.48</v>
      </c>
      <c r="AG738" t="s">
        <v>121</v>
      </c>
      <c r="AH738">
        <f t="shared" si="93"/>
        <v>480</v>
      </c>
      <c r="AK738" t="s">
        <v>122</v>
      </c>
      <c r="AL738">
        <v>50</v>
      </c>
      <c r="AM738" t="str">
        <f t="shared" si="94"/>
        <v>Significant</v>
      </c>
      <c r="AN738" t="str">
        <f t="shared" si="95"/>
        <v>Low</v>
      </c>
      <c r="AQ738" t="s">
        <v>77</v>
      </c>
      <c r="AT738" t="s">
        <v>68</v>
      </c>
      <c r="AU738" t="s">
        <v>68</v>
      </c>
    </row>
    <row r="739" spans="1:94">
      <c r="A739" t="s">
        <v>808</v>
      </c>
      <c r="B739">
        <v>2005</v>
      </c>
      <c r="C739" t="s">
        <v>71</v>
      </c>
      <c r="D739" s="3" t="s">
        <v>72</v>
      </c>
      <c r="E739">
        <v>7758987</v>
      </c>
      <c r="F739" t="s">
        <v>73</v>
      </c>
      <c r="G739" t="s">
        <v>249</v>
      </c>
      <c r="H739" t="s">
        <v>153</v>
      </c>
      <c r="I739" t="s">
        <v>154</v>
      </c>
      <c r="J739" s="3" t="s">
        <v>119</v>
      </c>
      <c r="K739" t="s">
        <v>75</v>
      </c>
      <c r="L739" t="s">
        <v>55</v>
      </c>
      <c r="M739">
        <v>20</v>
      </c>
      <c r="P739" t="s">
        <v>77</v>
      </c>
      <c r="Q739">
        <v>1</v>
      </c>
      <c r="R739">
        <v>0.48</v>
      </c>
      <c r="S739" t="s">
        <v>121</v>
      </c>
      <c r="T739">
        <v>480</v>
      </c>
      <c r="U739" t="s">
        <v>122</v>
      </c>
      <c r="V739">
        <v>9</v>
      </c>
      <c r="W739">
        <v>55</v>
      </c>
      <c r="X739" t="s">
        <v>79</v>
      </c>
      <c r="Y739">
        <v>2.2917000000000001</v>
      </c>
      <c r="Z739" t="s">
        <v>81</v>
      </c>
      <c r="AA739" t="s">
        <v>81</v>
      </c>
      <c r="AB739" t="s">
        <v>85</v>
      </c>
      <c r="AD739">
        <v>0.48</v>
      </c>
      <c r="AG739" t="s">
        <v>121</v>
      </c>
      <c r="AH739">
        <f t="shared" si="93"/>
        <v>480</v>
      </c>
      <c r="AK739" t="s">
        <v>122</v>
      </c>
      <c r="AL739">
        <v>50</v>
      </c>
      <c r="AM739" t="str">
        <f t="shared" si="94"/>
        <v>Significant</v>
      </c>
      <c r="AN739" t="str">
        <f t="shared" si="95"/>
        <v>Low</v>
      </c>
      <c r="AQ739" t="s">
        <v>77</v>
      </c>
      <c r="AT739" t="s">
        <v>68</v>
      </c>
      <c r="AU739" t="s">
        <v>68</v>
      </c>
    </row>
    <row r="740" spans="1:94">
      <c r="A740" t="s">
        <v>808</v>
      </c>
      <c r="B740">
        <v>2005</v>
      </c>
      <c r="C740" t="s">
        <v>71</v>
      </c>
      <c r="D740" s="3" t="s">
        <v>72</v>
      </c>
      <c r="E740">
        <v>7758987</v>
      </c>
      <c r="F740" t="s">
        <v>73</v>
      </c>
      <c r="G740" t="s">
        <v>249</v>
      </c>
      <c r="H740" t="s">
        <v>153</v>
      </c>
      <c r="I740" t="s">
        <v>154</v>
      </c>
      <c r="J740" s="3" t="s">
        <v>119</v>
      </c>
      <c r="K740" t="s">
        <v>75</v>
      </c>
      <c r="L740" t="s">
        <v>55</v>
      </c>
      <c r="M740">
        <v>20</v>
      </c>
      <c r="P740" t="s">
        <v>77</v>
      </c>
      <c r="Q740">
        <v>1</v>
      </c>
      <c r="R740">
        <v>0.48</v>
      </c>
      <c r="S740" t="s">
        <v>121</v>
      </c>
      <c r="T740">
        <v>480</v>
      </c>
      <c r="U740" t="s">
        <v>122</v>
      </c>
      <c r="V740">
        <v>9</v>
      </c>
      <c r="W740">
        <v>85</v>
      </c>
      <c r="X740" t="s">
        <v>79</v>
      </c>
      <c r="Y740">
        <v>3.5417000000000001</v>
      </c>
      <c r="Z740" t="s">
        <v>81</v>
      </c>
      <c r="AA740" t="s">
        <v>81</v>
      </c>
      <c r="AB740" t="s">
        <v>85</v>
      </c>
      <c r="AD740">
        <v>0.48</v>
      </c>
      <c r="AG740" t="s">
        <v>121</v>
      </c>
      <c r="AH740">
        <f t="shared" si="93"/>
        <v>480</v>
      </c>
      <c r="AK740" t="s">
        <v>122</v>
      </c>
      <c r="AL740">
        <v>50</v>
      </c>
      <c r="AM740" t="str">
        <f t="shared" si="94"/>
        <v>Significant</v>
      </c>
      <c r="AN740" t="str">
        <f t="shared" si="95"/>
        <v>Low</v>
      </c>
      <c r="AQ740" t="s">
        <v>77</v>
      </c>
      <c r="AT740" t="s">
        <v>68</v>
      </c>
      <c r="AU740" t="s">
        <v>68</v>
      </c>
    </row>
    <row r="741" spans="1:94" s="12" customFormat="1">
      <c r="A741" t="s">
        <v>808</v>
      </c>
      <c r="B741">
        <v>2005</v>
      </c>
      <c r="C741" t="s">
        <v>71</v>
      </c>
      <c r="D741" s="3" t="s">
        <v>72</v>
      </c>
      <c r="E741">
        <v>7758987</v>
      </c>
      <c r="F741" t="s">
        <v>73</v>
      </c>
      <c r="G741" t="s">
        <v>249</v>
      </c>
      <c r="H741" t="s">
        <v>153</v>
      </c>
      <c r="I741" t="s">
        <v>154</v>
      </c>
      <c r="J741" s="3" t="s">
        <v>119</v>
      </c>
      <c r="K741" t="s">
        <v>75</v>
      </c>
      <c r="L741" t="s">
        <v>55</v>
      </c>
      <c r="M741">
        <v>20</v>
      </c>
      <c r="N741"/>
      <c r="O741"/>
      <c r="P741" t="s">
        <v>77</v>
      </c>
      <c r="Q741">
        <v>1</v>
      </c>
      <c r="R741">
        <v>0.48</v>
      </c>
      <c r="S741" t="s">
        <v>121</v>
      </c>
      <c r="T741">
        <v>480</v>
      </c>
      <c r="U741" t="s">
        <v>122</v>
      </c>
      <c r="V741">
        <v>9</v>
      </c>
      <c r="W741">
        <v>89</v>
      </c>
      <c r="X741" t="s">
        <v>79</v>
      </c>
      <c r="Y741">
        <v>3.7082999999999999</v>
      </c>
      <c r="Z741" t="s">
        <v>81</v>
      </c>
      <c r="AA741" t="s">
        <v>81</v>
      </c>
      <c r="AB741" t="s">
        <v>85</v>
      </c>
      <c r="AC741"/>
      <c r="AD741">
        <v>0.48</v>
      </c>
      <c r="AE741"/>
      <c r="AF741"/>
      <c r="AG741" t="s">
        <v>121</v>
      </c>
      <c r="AH741">
        <f t="shared" si="93"/>
        <v>480</v>
      </c>
      <c r="AI741"/>
      <c r="AJ741"/>
      <c r="AK741" t="s">
        <v>122</v>
      </c>
      <c r="AL741">
        <v>50</v>
      </c>
      <c r="AM741" t="str">
        <f t="shared" si="94"/>
        <v>Significant</v>
      </c>
      <c r="AN741" t="str">
        <f t="shared" si="95"/>
        <v>Low</v>
      </c>
      <c r="AO741"/>
      <c r="AP741"/>
      <c r="AQ741" t="s">
        <v>77</v>
      </c>
      <c r="AR741" s="5"/>
      <c r="AS741"/>
      <c r="AT741" t="s">
        <v>68</v>
      </c>
      <c r="AU741" t="s">
        <v>68</v>
      </c>
      <c r="AV741"/>
      <c r="AW741"/>
      <c r="AX741"/>
      <c r="AY741"/>
      <c r="AZ741"/>
      <c r="BA741"/>
      <c r="BB741"/>
      <c r="BC741"/>
      <c r="BD741"/>
      <c r="BE741"/>
      <c r="BF741"/>
      <c r="BG741"/>
      <c r="BH741"/>
      <c r="BI741"/>
      <c r="BJ741"/>
      <c r="BK741"/>
      <c r="BL741"/>
      <c r="BM741"/>
      <c r="BN741"/>
      <c r="BO741"/>
      <c r="BP741"/>
      <c r="BQ741"/>
      <c r="BR741"/>
      <c r="BS741"/>
      <c r="BT741"/>
      <c r="BU741"/>
      <c r="BV741"/>
      <c r="BW741"/>
      <c r="BX741"/>
      <c r="BY741"/>
      <c r="BZ741"/>
      <c r="CA741"/>
      <c r="CB741"/>
      <c r="CC741"/>
      <c r="CD741"/>
      <c r="CE741"/>
      <c r="CF741"/>
      <c r="CG741"/>
      <c r="CH741"/>
      <c r="CI741"/>
      <c r="CJ741"/>
      <c r="CK741"/>
      <c r="CL741"/>
      <c r="CM741"/>
      <c r="CN741"/>
      <c r="CO741"/>
      <c r="CP741"/>
    </row>
    <row r="742" spans="1:94" s="12" customFormat="1">
      <c r="A742" t="s">
        <v>808</v>
      </c>
      <c r="B742">
        <v>2005</v>
      </c>
      <c r="C742" t="s">
        <v>71</v>
      </c>
      <c r="D742" s="3" t="s">
        <v>72</v>
      </c>
      <c r="E742">
        <v>7758987</v>
      </c>
      <c r="F742" t="s">
        <v>73</v>
      </c>
      <c r="G742" t="s">
        <v>249</v>
      </c>
      <c r="H742" t="s">
        <v>153</v>
      </c>
      <c r="I742" t="s">
        <v>154</v>
      </c>
      <c r="J742" s="3" t="s">
        <v>119</v>
      </c>
      <c r="K742" t="s">
        <v>75</v>
      </c>
      <c r="L742" t="s">
        <v>55</v>
      </c>
      <c r="M742">
        <v>20</v>
      </c>
      <c r="N742"/>
      <c r="O742"/>
      <c r="P742" t="s">
        <v>77</v>
      </c>
      <c r="Q742">
        <v>1</v>
      </c>
      <c r="R742">
        <v>0.48</v>
      </c>
      <c r="S742" t="s">
        <v>121</v>
      </c>
      <c r="T742">
        <v>480</v>
      </c>
      <c r="U742" t="s">
        <v>122</v>
      </c>
      <c r="V742">
        <v>9</v>
      </c>
      <c r="W742">
        <v>80</v>
      </c>
      <c r="X742" t="s">
        <v>79</v>
      </c>
      <c r="Y742">
        <v>3.3332999999999999</v>
      </c>
      <c r="Z742" t="s">
        <v>81</v>
      </c>
      <c r="AA742" t="s">
        <v>81</v>
      </c>
      <c r="AB742" t="s">
        <v>85</v>
      </c>
      <c r="AC742"/>
      <c r="AD742">
        <v>0.48</v>
      </c>
      <c r="AE742"/>
      <c r="AF742"/>
      <c r="AG742" t="s">
        <v>121</v>
      </c>
      <c r="AH742">
        <f t="shared" si="93"/>
        <v>480</v>
      </c>
      <c r="AI742"/>
      <c r="AJ742"/>
      <c r="AK742" t="s">
        <v>122</v>
      </c>
      <c r="AL742">
        <v>50</v>
      </c>
      <c r="AM742" t="str">
        <f t="shared" si="94"/>
        <v>Significant</v>
      </c>
      <c r="AN742" t="str">
        <f t="shared" si="95"/>
        <v>Low</v>
      </c>
      <c r="AO742"/>
      <c r="AP742"/>
      <c r="AQ742" t="s">
        <v>77</v>
      </c>
      <c r="AR742" s="5"/>
      <c r="AS742"/>
      <c r="AT742" t="s">
        <v>68</v>
      </c>
      <c r="AU742" t="s">
        <v>68</v>
      </c>
      <c r="AV742"/>
      <c r="AW742"/>
      <c r="AX742"/>
      <c r="AY742"/>
      <c r="AZ742"/>
      <c r="BA742"/>
      <c r="BB742"/>
      <c r="BC742"/>
      <c r="BD742"/>
      <c r="BE742"/>
      <c r="BF742"/>
      <c r="BG742"/>
      <c r="BH742"/>
      <c r="BI742"/>
      <c r="BJ742"/>
      <c r="BK742"/>
      <c r="BL742"/>
      <c r="BM742"/>
      <c r="BN742"/>
      <c r="BO742"/>
      <c r="BP742"/>
      <c r="BQ742"/>
      <c r="BR742"/>
      <c r="BS742"/>
      <c r="BT742"/>
      <c r="BU742"/>
      <c r="BV742"/>
      <c r="BW742"/>
      <c r="BX742"/>
      <c r="BY742"/>
      <c r="BZ742"/>
      <c r="CA742"/>
      <c r="CB742"/>
      <c r="CC742"/>
      <c r="CD742"/>
      <c r="CE742"/>
      <c r="CF742"/>
      <c r="CG742"/>
      <c r="CH742"/>
      <c r="CI742"/>
      <c r="CJ742"/>
      <c r="CK742"/>
      <c r="CL742"/>
      <c r="CM742"/>
      <c r="CN742"/>
      <c r="CO742"/>
      <c r="CP742"/>
    </row>
    <row r="743" spans="1:94" s="12" customFormat="1">
      <c r="A743" t="s">
        <v>808</v>
      </c>
      <c r="B743">
        <v>2005</v>
      </c>
      <c r="C743" t="s">
        <v>71</v>
      </c>
      <c r="D743" s="3" t="s">
        <v>72</v>
      </c>
      <c r="E743">
        <v>7758987</v>
      </c>
      <c r="F743" t="s">
        <v>73</v>
      </c>
      <c r="G743" t="s">
        <v>249</v>
      </c>
      <c r="H743" t="s">
        <v>153</v>
      </c>
      <c r="I743" t="s">
        <v>154</v>
      </c>
      <c r="J743" s="3" t="s">
        <v>119</v>
      </c>
      <c r="K743" t="s">
        <v>75</v>
      </c>
      <c r="L743" t="s">
        <v>55</v>
      </c>
      <c r="M743">
        <v>20</v>
      </c>
      <c r="N743"/>
      <c r="O743"/>
      <c r="P743" t="s">
        <v>77</v>
      </c>
      <c r="Q743">
        <v>1</v>
      </c>
      <c r="R743">
        <v>0.48</v>
      </c>
      <c r="S743" t="s">
        <v>121</v>
      </c>
      <c r="T743">
        <v>480</v>
      </c>
      <c r="U743" t="s">
        <v>122</v>
      </c>
      <c r="V743">
        <v>9</v>
      </c>
      <c r="W743">
        <v>98</v>
      </c>
      <c r="X743" t="s">
        <v>79</v>
      </c>
      <c r="Y743">
        <v>4.0833000000000004</v>
      </c>
      <c r="Z743" t="s">
        <v>81</v>
      </c>
      <c r="AA743" t="s">
        <v>81</v>
      </c>
      <c r="AB743" t="s">
        <v>85</v>
      </c>
      <c r="AC743"/>
      <c r="AD743">
        <v>0.48</v>
      </c>
      <c r="AE743"/>
      <c r="AF743"/>
      <c r="AG743" t="s">
        <v>121</v>
      </c>
      <c r="AH743">
        <f t="shared" si="93"/>
        <v>480</v>
      </c>
      <c r="AI743"/>
      <c r="AJ743"/>
      <c r="AK743" t="s">
        <v>122</v>
      </c>
      <c r="AL743">
        <v>50</v>
      </c>
      <c r="AM743" t="str">
        <f t="shared" si="94"/>
        <v>Significant</v>
      </c>
      <c r="AN743" t="str">
        <f t="shared" si="95"/>
        <v>Low</v>
      </c>
      <c r="AO743"/>
      <c r="AP743"/>
      <c r="AQ743" t="s">
        <v>77</v>
      </c>
      <c r="AR743" s="5"/>
      <c r="AS743"/>
      <c r="AT743" t="s">
        <v>68</v>
      </c>
      <c r="AU743" t="s">
        <v>68</v>
      </c>
      <c r="AV743"/>
      <c r="AW743"/>
      <c r="AX743"/>
      <c r="AY743"/>
      <c r="AZ743"/>
      <c r="BA743"/>
      <c r="BB743"/>
      <c r="BC743"/>
      <c r="BD743"/>
      <c r="BE743"/>
      <c r="BF743"/>
      <c r="BG743"/>
      <c r="BH743"/>
      <c r="BI743"/>
      <c r="BJ743"/>
      <c r="BK743"/>
      <c r="BL743"/>
      <c r="BM743"/>
      <c r="BN743"/>
      <c r="BO743"/>
      <c r="BP743"/>
      <c r="BQ743"/>
      <c r="BR743"/>
      <c r="BS743"/>
      <c r="BT743"/>
      <c r="BU743"/>
      <c r="BV743"/>
      <c r="BW743"/>
      <c r="BX743"/>
      <c r="BY743"/>
      <c r="BZ743"/>
      <c r="CA743"/>
      <c r="CB743"/>
      <c r="CC743"/>
      <c r="CD743"/>
      <c r="CE743"/>
      <c r="CF743"/>
      <c r="CG743"/>
      <c r="CH743"/>
      <c r="CI743"/>
      <c r="CJ743"/>
      <c r="CK743"/>
      <c r="CL743"/>
      <c r="CM743"/>
      <c r="CN743"/>
      <c r="CO743"/>
      <c r="CP743"/>
    </row>
    <row r="744" spans="1:94" s="12" customFormat="1">
      <c r="A744" t="s">
        <v>808</v>
      </c>
      <c r="B744">
        <v>2005</v>
      </c>
      <c r="C744" t="s">
        <v>71</v>
      </c>
      <c r="D744" s="3" t="s">
        <v>72</v>
      </c>
      <c r="E744">
        <v>7758987</v>
      </c>
      <c r="F744" t="s">
        <v>73</v>
      </c>
      <c r="G744" t="s">
        <v>249</v>
      </c>
      <c r="H744" t="s">
        <v>153</v>
      </c>
      <c r="I744" t="s">
        <v>154</v>
      </c>
      <c r="J744" s="3" t="s">
        <v>119</v>
      </c>
      <c r="K744" t="s">
        <v>75</v>
      </c>
      <c r="L744" t="s">
        <v>55</v>
      </c>
      <c r="M744">
        <v>20</v>
      </c>
      <c r="N744"/>
      <c r="O744"/>
      <c r="P744" t="s">
        <v>77</v>
      </c>
      <c r="Q744">
        <v>1</v>
      </c>
      <c r="R744">
        <v>0.48</v>
      </c>
      <c r="S744" t="s">
        <v>121</v>
      </c>
      <c r="T744">
        <v>480</v>
      </c>
      <c r="U744" t="s">
        <v>122</v>
      </c>
      <c r="V744">
        <v>9</v>
      </c>
      <c r="W744">
        <v>92</v>
      </c>
      <c r="X744" t="s">
        <v>79</v>
      </c>
      <c r="Y744">
        <v>3.8332999999999999</v>
      </c>
      <c r="Z744" t="s">
        <v>81</v>
      </c>
      <c r="AA744" t="s">
        <v>81</v>
      </c>
      <c r="AB744" t="s">
        <v>85</v>
      </c>
      <c r="AC744"/>
      <c r="AD744">
        <v>0.48</v>
      </c>
      <c r="AE744"/>
      <c r="AF744"/>
      <c r="AG744" t="s">
        <v>121</v>
      </c>
      <c r="AH744">
        <f t="shared" si="93"/>
        <v>480</v>
      </c>
      <c r="AI744"/>
      <c r="AJ744"/>
      <c r="AK744" t="s">
        <v>122</v>
      </c>
      <c r="AL744">
        <v>50</v>
      </c>
      <c r="AM744" t="str">
        <f t="shared" si="94"/>
        <v>Significant</v>
      </c>
      <c r="AN744" t="str">
        <f t="shared" si="95"/>
        <v>Low</v>
      </c>
      <c r="AO744"/>
      <c r="AP744"/>
      <c r="AQ744" t="s">
        <v>77</v>
      </c>
      <c r="AR744" s="5"/>
      <c r="AS744"/>
      <c r="AT744" t="s">
        <v>68</v>
      </c>
      <c r="AU744" t="s">
        <v>68</v>
      </c>
      <c r="AV744"/>
      <c r="AW744"/>
      <c r="AX744"/>
      <c r="AY744"/>
      <c r="AZ744"/>
      <c r="BA744"/>
      <c r="BB744"/>
      <c r="BC744"/>
      <c r="BD744"/>
      <c r="BE744"/>
      <c r="BF744"/>
      <c r="BG744"/>
      <c r="BH744"/>
      <c r="BI744"/>
      <c r="BJ744"/>
      <c r="BK744"/>
      <c r="BL744"/>
      <c r="BM744"/>
      <c r="BN744"/>
      <c r="BO744"/>
      <c r="BP744"/>
      <c r="BQ744"/>
      <c r="BR744"/>
      <c r="BS744"/>
      <c r="BT744"/>
      <c r="BU744"/>
      <c r="BV744"/>
      <c r="BW744"/>
      <c r="BX744"/>
      <c r="BY744"/>
      <c r="BZ744"/>
      <c r="CA744"/>
      <c r="CB744"/>
      <c r="CC744"/>
      <c r="CD744"/>
      <c r="CE744"/>
      <c r="CF744"/>
      <c r="CG744"/>
      <c r="CH744"/>
      <c r="CI744"/>
      <c r="CJ744"/>
      <c r="CK744"/>
      <c r="CL744"/>
      <c r="CM744"/>
      <c r="CN744"/>
      <c r="CO744"/>
      <c r="CP744"/>
    </row>
    <row r="745" spans="1:94" s="12" customFormat="1">
      <c r="A745" t="s">
        <v>808</v>
      </c>
      <c r="B745">
        <v>2005</v>
      </c>
      <c r="C745" t="s">
        <v>71</v>
      </c>
      <c r="D745" s="3" t="s">
        <v>72</v>
      </c>
      <c r="E745">
        <v>7758987</v>
      </c>
      <c r="F745" t="s">
        <v>73</v>
      </c>
      <c r="G745" t="s">
        <v>249</v>
      </c>
      <c r="H745" t="s">
        <v>153</v>
      </c>
      <c r="I745" t="s">
        <v>154</v>
      </c>
      <c r="J745" s="3" t="s">
        <v>119</v>
      </c>
      <c r="K745" t="s">
        <v>75</v>
      </c>
      <c r="L745" t="s">
        <v>55</v>
      </c>
      <c r="M745">
        <v>20</v>
      </c>
      <c r="N745"/>
      <c r="O745"/>
      <c r="P745" t="s">
        <v>77</v>
      </c>
      <c r="Q745">
        <v>1</v>
      </c>
      <c r="R745">
        <v>0.48</v>
      </c>
      <c r="S745" t="s">
        <v>121</v>
      </c>
      <c r="T745">
        <v>480</v>
      </c>
      <c r="U745" t="s">
        <v>122</v>
      </c>
      <c r="V745">
        <v>9</v>
      </c>
      <c r="W745">
        <v>93</v>
      </c>
      <c r="X745" t="s">
        <v>79</v>
      </c>
      <c r="Y745">
        <v>3.875</v>
      </c>
      <c r="Z745" t="s">
        <v>81</v>
      </c>
      <c r="AA745" t="s">
        <v>81</v>
      </c>
      <c r="AB745" t="s">
        <v>85</v>
      </c>
      <c r="AC745"/>
      <c r="AD745">
        <v>0.48</v>
      </c>
      <c r="AE745"/>
      <c r="AF745"/>
      <c r="AG745" t="s">
        <v>121</v>
      </c>
      <c r="AH745">
        <f t="shared" si="93"/>
        <v>480</v>
      </c>
      <c r="AI745"/>
      <c r="AJ745"/>
      <c r="AK745" t="s">
        <v>122</v>
      </c>
      <c r="AL745">
        <v>50</v>
      </c>
      <c r="AM745" t="str">
        <f t="shared" si="94"/>
        <v>Significant</v>
      </c>
      <c r="AN745" t="str">
        <f t="shared" si="95"/>
        <v>Low</v>
      </c>
      <c r="AO745"/>
      <c r="AP745"/>
      <c r="AQ745" t="s">
        <v>77</v>
      </c>
      <c r="AR745" s="5"/>
      <c r="AS745"/>
      <c r="AT745" t="s">
        <v>68</v>
      </c>
      <c r="AU745" t="s">
        <v>68</v>
      </c>
      <c r="AV745"/>
      <c r="AW745"/>
      <c r="AX745"/>
      <c r="AY745"/>
      <c r="AZ745"/>
      <c r="BA745"/>
      <c r="BB745"/>
      <c r="BC745"/>
      <c r="BD745"/>
      <c r="BE745"/>
      <c r="BF745"/>
      <c r="BG745"/>
      <c r="BH745"/>
      <c r="BI745"/>
      <c r="BJ745"/>
      <c r="BK745"/>
      <c r="BL745"/>
      <c r="BM745"/>
      <c r="BN745"/>
      <c r="BO745"/>
      <c r="BP745"/>
      <c r="BQ745"/>
      <c r="BR745"/>
      <c r="BS745"/>
      <c r="BT745"/>
      <c r="BU745"/>
      <c r="BV745"/>
      <c r="BW745"/>
      <c r="BX745"/>
      <c r="BY745"/>
      <c r="BZ745"/>
      <c r="CA745"/>
      <c r="CB745"/>
      <c r="CC745"/>
      <c r="CD745"/>
      <c r="CE745"/>
      <c r="CF745"/>
      <c r="CG745"/>
      <c r="CH745"/>
      <c r="CI745"/>
      <c r="CJ745"/>
      <c r="CK745"/>
      <c r="CL745"/>
      <c r="CM745"/>
      <c r="CN745"/>
      <c r="CO745"/>
      <c r="CP745"/>
    </row>
    <row r="746" spans="1:94" s="12" customFormat="1">
      <c r="A746" t="s">
        <v>808</v>
      </c>
      <c r="B746">
        <v>2005</v>
      </c>
      <c r="C746" t="s">
        <v>71</v>
      </c>
      <c r="D746" s="3" t="s">
        <v>72</v>
      </c>
      <c r="E746">
        <v>7758987</v>
      </c>
      <c r="F746" t="s">
        <v>73</v>
      </c>
      <c r="G746" t="s">
        <v>249</v>
      </c>
      <c r="H746" t="s">
        <v>153</v>
      </c>
      <c r="I746" t="s">
        <v>154</v>
      </c>
      <c r="J746" s="3" t="s">
        <v>119</v>
      </c>
      <c r="K746" t="s">
        <v>75</v>
      </c>
      <c r="L746" t="s">
        <v>55</v>
      </c>
      <c r="M746">
        <v>20</v>
      </c>
      <c r="N746"/>
      <c r="O746"/>
      <c r="P746" t="s">
        <v>77</v>
      </c>
      <c r="Q746">
        <v>1</v>
      </c>
      <c r="R746">
        <v>0.48</v>
      </c>
      <c r="S746" t="s">
        <v>121</v>
      </c>
      <c r="T746">
        <v>480</v>
      </c>
      <c r="U746" t="s">
        <v>122</v>
      </c>
      <c r="V746">
        <v>9</v>
      </c>
      <c r="W746">
        <v>95</v>
      </c>
      <c r="X746" t="s">
        <v>79</v>
      </c>
      <c r="Y746">
        <v>3.9582999999999999</v>
      </c>
      <c r="Z746" t="s">
        <v>81</v>
      </c>
      <c r="AA746" t="s">
        <v>81</v>
      </c>
      <c r="AB746" t="s">
        <v>85</v>
      </c>
      <c r="AC746"/>
      <c r="AD746">
        <v>0.48</v>
      </c>
      <c r="AE746"/>
      <c r="AF746"/>
      <c r="AG746" t="s">
        <v>121</v>
      </c>
      <c r="AH746">
        <f t="shared" si="93"/>
        <v>480</v>
      </c>
      <c r="AI746"/>
      <c r="AJ746"/>
      <c r="AK746" t="s">
        <v>122</v>
      </c>
      <c r="AL746">
        <v>50</v>
      </c>
      <c r="AM746" t="str">
        <f t="shared" si="94"/>
        <v>Significant</v>
      </c>
      <c r="AN746" t="str">
        <f t="shared" si="95"/>
        <v>Low</v>
      </c>
      <c r="AO746"/>
      <c r="AP746"/>
      <c r="AQ746" t="s">
        <v>77</v>
      </c>
      <c r="AR746" s="5"/>
      <c r="AS746"/>
      <c r="AT746" t="s">
        <v>68</v>
      </c>
      <c r="AU746" t="s">
        <v>68</v>
      </c>
      <c r="AV746"/>
      <c r="AW746"/>
      <c r="AX746"/>
      <c r="AY746"/>
      <c r="AZ746"/>
      <c r="BA746"/>
      <c r="BB746"/>
      <c r="BC746"/>
      <c r="BD746"/>
      <c r="BE746"/>
      <c r="BF746"/>
      <c r="BG746"/>
      <c r="BH746"/>
      <c r="BI746"/>
      <c r="BJ746"/>
      <c r="BK746"/>
      <c r="BL746"/>
      <c r="BM746"/>
      <c r="BN746"/>
      <c r="BO746"/>
      <c r="BP746"/>
      <c r="BQ746"/>
      <c r="BR746"/>
      <c r="BS746"/>
      <c r="BT746"/>
      <c r="BU746"/>
      <c r="BV746"/>
      <c r="BW746"/>
      <c r="BX746"/>
      <c r="BY746"/>
      <c r="BZ746"/>
      <c r="CA746"/>
      <c r="CB746"/>
      <c r="CC746"/>
      <c r="CD746"/>
      <c r="CE746"/>
      <c r="CF746"/>
      <c r="CG746"/>
      <c r="CH746"/>
      <c r="CI746"/>
      <c r="CJ746"/>
      <c r="CK746"/>
      <c r="CL746"/>
      <c r="CM746"/>
      <c r="CN746"/>
      <c r="CO746"/>
      <c r="CP746"/>
    </row>
    <row r="747" spans="1:94" s="12" customFormat="1">
      <c r="A747" t="s">
        <v>808</v>
      </c>
      <c r="B747">
        <v>2005</v>
      </c>
      <c r="C747" t="s">
        <v>71</v>
      </c>
      <c r="D747" s="3" t="s">
        <v>72</v>
      </c>
      <c r="E747">
        <v>7758987</v>
      </c>
      <c r="F747" t="s">
        <v>73</v>
      </c>
      <c r="G747" t="s">
        <v>249</v>
      </c>
      <c r="H747" t="s">
        <v>153</v>
      </c>
      <c r="I747" t="s">
        <v>154</v>
      </c>
      <c r="J747" s="3" t="s">
        <v>119</v>
      </c>
      <c r="K747" t="s">
        <v>75</v>
      </c>
      <c r="L747" t="s">
        <v>55</v>
      </c>
      <c r="M747">
        <v>20</v>
      </c>
      <c r="N747"/>
      <c r="O747"/>
      <c r="P747" t="s">
        <v>77</v>
      </c>
      <c r="Q747">
        <v>1</v>
      </c>
      <c r="R747">
        <v>0.48</v>
      </c>
      <c r="S747" t="s">
        <v>121</v>
      </c>
      <c r="T747">
        <v>480</v>
      </c>
      <c r="U747" t="s">
        <v>122</v>
      </c>
      <c r="V747">
        <v>9</v>
      </c>
      <c r="W747">
        <v>86</v>
      </c>
      <c r="X747" t="s">
        <v>79</v>
      </c>
      <c r="Y747">
        <v>3.5832999999999999</v>
      </c>
      <c r="Z747" t="s">
        <v>81</v>
      </c>
      <c r="AA747" t="s">
        <v>81</v>
      </c>
      <c r="AB747" t="s">
        <v>85</v>
      </c>
      <c r="AC747"/>
      <c r="AD747">
        <v>0.48</v>
      </c>
      <c r="AE747"/>
      <c r="AF747"/>
      <c r="AG747" t="s">
        <v>121</v>
      </c>
      <c r="AH747">
        <f t="shared" si="93"/>
        <v>480</v>
      </c>
      <c r="AI747"/>
      <c r="AJ747"/>
      <c r="AK747" t="s">
        <v>122</v>
      </c>
      <c r="AL747">
        <v>50</v>
      </c>
      <c r="AM747" t="str">
        <f t="shared" si="94"/>
        <v>Significant</v>
      </c>
      <c r="AN747" t="str">
        <f t="shared" si="95"/>
        <v>Low</v>
      </c>
      <c r="AO747"/>
      <c r="AP747"/>
      <c r="AQ747" t="s">
        <v>77</v>
      </c>
      <c r="AR747" s="5"/>
      <c r="AS747"/>
      <c r="AT747" t="s">
        <v>68</v>
      </c>
      <c r="AU747" t="s">
        <v>68</v>
      </c>
      <c r="AV747"/>
      <c r="AW747"/>
      <c r="AX747"/>
      <c r="AY747"/>
      <c r="AZ747"/>
      <c r="BA747"/>
      <c r="BB747"/>
      <c r="BC747"/>
      <c r="BD747"/>
      <c r="BE747"/>
      <c r="BF747"/>
      <c r="BG747"/>
      <c r="BH747"/>
      <c r="BI747"/>
      <c r="BJ747"/>
      <c r="BK747"/>
      <c r="BL747"/>
      <c r="BM747"/>
      <c r="BN747"/>
      <c r="BO747"/>
      <c r="BP747"/>
      <c r="BQ747"/>
      <c r="BR747"/>
      <c r="BS747"/>
      <c r="BT747"/>
      <c r="BU747"/>
      <c r="BV747"/>
      <c r="BW747"/>
      <c r="BX747"/>
      <c r="BY747"/>
      <c r="BZ747"/>
      <c r="CA747"/>
      <c r="CB747"/>
      <c r="CC747"/>
      <c r="CD747"/>
      <c r="CE747"/>
      <c r="CF747"/>
      <c r="CG747"/>
      <c r="CH747"/>
      <c r="CI747"/>
      <c r="CJ747"/>
      <c r="CK747"/>
      <c r="CL747"/>
      <c r="CM747"/>
      <c r="CN747"/>
      <c r="CO747"/>
      <c r="CP747"/>
    </row>
    <row r="748" spans="1:94" s="12" customFormat="1">
      <c r="A748" t="s">
        <v>808</v>
      </c>
      <c r="B748">
        <v>2005</v>
      </c>
      <c r="C748" t="s">
        <v>71</v>
      </c>
      <c r="D748" s="3" t="s">
        <v>72</v>
      </c>
      <c r="E748">
        <v>7758987</v>
      </c>
      <c r="F748" t="s">
        <v>73</v>
      </c>
      <c r="G748" t="s">
        <v>249</v>
      </c>
      <c r="H748" t="s">
        <v>153</v>
      </c>
      <c r="I748" t="s">
        <v>154</v>
      </c>
      <c r="J748" s="3" t="s">
        <v>119</v>
      </c>
      <c r="K748" t="s">
        <v>75</v>
      </c>
      <c r="L748" t="s">
        <v>55</v>
      </c>
      <c r="M748">
        <v>20</v>
      </c>
      <c r="N748"/>
      <c r="O748"/>
      <c r="P748" t="s">
        <v>77</v>
      </c>
      <c r="Q748">
        <v>1</v>
      </c>
      <c r="R748">
        <v>0.48</v>
      </c>
      <c r="S748" t="s">
        <v>121</v>
      </c>
      <c r="T748">
        <v>480</v>
      </c>
      <c r="U748" t="s">
        <v>122</v>
      </c>
      <c r="V748">
        <v>9</v>
      </c>
      <c r="W748">
        <v>61</v>
      </c>
      <c r="X748" t="s">
        <v>79</v>
      </c>
      <c r="Y748">
        <v>2.5417000000000001</v>
      </c>
      <c r="Z748" t="s">
        <v>81</v>
      </c>
      <c r="AA748" t="s">
        <v>81</v>
      </c>
      <c r="AB748" t="s">
        <v>85</v>
      </c>
      <c r="AC748"/>
      <c r="AD748">
        <v>0.48</v>
      </c>
      <c r="AE748"/>
      <c r="AF748"/>
      <c r="AG748" t="s">
        <v>121</v>
      </c>
      <c r="AH748">
        <f t="shared" si="93"/>
        <v>480</v>
      </c>
      <c r="AI748"/>
      <c r="AJ748"/>
      <c r="AK748" t="s">
        <v>122</v>
      </c>
      <c r="AL748">
        <v>50</v>
      </c>
      <c r="AM748" t="str">
        <f t="shared" si="94"/>
        <v>Significant</v>
      </c>
      <c r="AN748" t="str">
        <f t="shared" si="95"/>
        <v>Low</v>
      </c>
      <c r="AO748"/>
      <c r="AP748"/>
      <c r="AQ748" t="s">
        <v>77</v>
      </c>
      <c r="AR748" s="5"/>
      <c r="AS748"/>
      <c r="AT748" t="s">
        <v>68</v>
      </c>
      <c r="AU748" t="s">
        <v>68</v>
      </c>
      <c r="AV748"/>
      <c r="AW748"/>
      <c r="AX748"/>
      <c r="AY748"/>
      <c r="AZ748"/>
      <c r="BA748"/>
      <c r="BB748"/>
      <c r="BC748"/>
      <c r="BD748"/>
      <c r="BE748"/>
      <c r="BF748"/>
      <c r="BG748"/>
      <c r="BH748"/>
      <c r="BI748"/>
      <c r="BJ748"/>
      <c r="BK748"/>
      <c r="BL748"/>
      <c r="BM748"/>
      <c r="BN748"/>
      <c r="BO748"/>
      <c r="BP748"/>
      <c r="BQ748"/>
      <c r="BR748"/>
      <c r="BS748"/>
      <c r="BT748"/>
      <c r="BU748"/>
      <c r="BV748"/>
      <c r="BW748"/>
      <c r="BX748"/>
      <c r="BY748"/>
      <c r="BZ748"/>
      <c r="CA748"/>
      <c r="CB748"/>
      <c r="CC748"/>
      <c r="CD748"/>
      <c r="CE748"/>
      <c r="CF748"/>
      <c r="CG748"/>
      <c r="CH748"/>
      <c r="CI748"/>
      <c r="CJ748"/>
      <c r="CK748"/>
      <c r="CL748"/>
      <c r="CM748"/>
      <c r="CN748"/>
      <c r="CO748"/>
      <c r="CP748"/>
    </row>
    <row r="749" spans="1:94" s="12" customFormat="1">
      <c r="A749" t="s">
        <v>808</v>
      </c>
      <c r="B749">
        <v>2005</v>
      </c>
      <c r="C749" t="s">
        <v>71</v>
      </c>
      <c r="D749" s="3" t="s">
        <v>72</v>
      </c>
      <c r="E749">
        <v>7758987</v>
      </c>
      <c r="F749" t="s">
        <v>73</v>
      </c>
      <c r="G749" t="s">
        <v>249</v>
      </c>
      <c r="H749" t="s">
        <v>153</v>
      </c>
      <c r="I749" t="s">
        <v>154</v>
      </c>
      <c r="J749" s="3" t="s">
        <v>119</v>
      </c>
      <c r="K749" t="s">
        <v>75</v>
      </c>
      <c r="L749" t="s">
        <v>55</v>
      </c>
      <c r="M749">
        <v>20</v>
      </c>
      <c r="N749"/>
      <c r="O749"/>
      <c r="P749" t="s">
        <v>77</v>
      </c>
      <c r="Q749">
        <v>1</v>
      </c>
      <c r="R749">
        <v>0.48</v>
      </c>
      <c r="S749" t="s">
        <v>121</v>
      </c>
      <c r="T749">
        <v>480</v>
      </c>
      <c r="U749" t="s">
        <v>122</v>
      </c>
      <c r="V749">
        <v>9</v>
      </c>
      <c r="W749">
        <v>81</v>
      </c>
      <c r="X749" t="s">
        <v>79</v>
      </c>
      <c r="Y749">
        <v>3.375</v>
      </c>
      <c r="Z749" t="s">
        <v>81</v>
      </c>
      <c r="AA749" t="s">
        <v>81</v>
      </c>
      <c r="AB749" t="s">
        <v>85</v>
      </c>
      <c r="AC749"/>
      <c r="AD749">
        <v>0.48</v>
      </c>
      <c r="AE749"/>
      <c r="AF749"/>
      <c r="AG749" t="s">
        <v>121</v>
      </c>
      <c r="AH749">
        <f t="shared" si="93"/>
        <v>480</v>
      </c>
      <c r="AI749"/>
      <c r="AJ749"/>
      <c r="AK749" t="s">
        <v>122</v>
      </c>
      <c r="AL749">
        <v>50</v>
      </c>
      <c r="AM749" t="str">
        <f t="shared" si="94"/>
        <v>Significant</v>
      </c>
      <c r="AN749" t="str">
        <f t="shared" si="95"/>
        <v>Low</v>
      </c>
      <c r="AO749"/>
      <c r="AP749"/>
      <c r="AQ749" t="s">
        <v>77</v>
      </c>
      <c r="AR749" s="5"/>
      <c r="AS749"/>
      <c r="AT749" t="s">
        <v>68</v>
      </c>
      <c r="AU749" t="s">
        <v>68</v>
      </c>
      <c r="AV749"/>
      <c r="AW749"/>
      <c r="AX749"/>
      <c r="AY749"/>
      <c r="AZ749"/>
      <c r="BA749"/>
      <c r="BB749"/>
      <c r="BC749"/>
      <c r="BD749"/>
      <c r="BE749"/>
      <c r="BF749"/>
      <c r="BG749"/>
      <c r="BH749"/>
      <c r="BI749"/>
      <c r="BJ749"/>
      <c r="BK749"/>
      <c r="BL749"/>
      <c r="BM749"/>
      <c r="BN749"/>
      <c r="BO749"/>
      <c r="BP749"/>
      <c r="BQ749"/>
      <c r="BR749"/>
      <c r="BS749"/>
      <c r="BT749"/>
      <c r="BU749"/>
      <c r="BV749"/>
      <c r="BW749"/>
      <c r="BX749"/>
      <c r="BY749"/>
      <c r="BZ749"/>
      <c r="CA749"/>
      <c r="CB749"/>
      <c r="CC749"/>
      <c r="CD749"/>
      <c r="CE749"/>
      <c r="CF749"/>
      <c r="CG749"/>
      <c r="CH749"/>
      <c r="CI749"/>
      <c r="CJ749"/>
      <c r="CK749"/>
      <c r="CL749"/>
      <c r="CM749"/>
      <c r="CN749"/>
      <c r="CO749"/>
      <c r="CP749"/>
    </row>
    <row r="750" spans="1:94" s="12" customFormat="1">
      <c r="A750" t="s">
        <v>808</v>
      </c>
      <c r="B750">
        <v>2005</v>
      </c>
      <c r="C750" t="s">
        <v>71</v>
      </c>
      <c r="D750" s="3" t="s">
        <v>72</v>
      </c>
      <c r="E750">
        <v>7758987</v>
      </c>
      <c r="F750" t="s">
        <v>73</v>
      </c>
      <c r="G750" t="s">
        <v>249</v>
      </c>
      <c r="H750" t="s">
        <v>153</v>
      </c>
      <c r="I750" t="s">
        <v>154</v>
      </c>
      <c r="J750" s="3" t="s">
        <v>119</v>
      </c>
      <c r="K750" t="s">
        <v>75</v>
      </c>
      <c r="L750" t="s">
        <v>55</v>
      </c>
      <c r="M750">
        <v>20</v>
      </c>
      <c r="N750"/>
      <c r="O750"/>
      <c r="P750" t="s">
        <v>77</v>
      </c>
      <c r="Q750">
        <v>1</v>
      </c>
      <c r="R750">
        <v>0.48</v>
      </c>
      <c r="S750" t="s">
        <v>121</v>
      </c>
      <c r="T750">
        <v>480</v>
      </c>
      <c r="U750" t="s">
        <v>122</v>
      </c>
      <c r="V750">
        <v>9</v>
      </c>
      <c r="W750">
        <v>85</v>
      </c>
      <c r="X750" t="s">
        <v>79</v>
      </c>
      <c r="Y750">
        <v>3.5417000000000001</v>
      </c>
      <c r="Z750" t="s">
        <v>81</v>
      </c>
      <c r="AA750" t="s">
        <v>81</v>
      </c>
      <c r="AB750" t="s">
        <v>85</v>
      </c>
      <c r="AC750"/>
      <c r="AD750">
        <v>0.48</v>
      </c>
      <c r="AE750"/>
      <c r="AF750"/>
      <c r="AG750" t="s">
        <v>121</v>
      </c>
      <c r="AH750">
        <f t="shared" si="93"/>
        <v>480</v>
      </c>
      <c r="AI750"/>
      <c r="AJ750"/>
      <c r="AK750" t="s">
        <v>122</v>
      </c>
      <c r="AL750">
        <v>50</v>
      </c>
      <c r="AM750" t="str">
        <f t="shared" si="94"/>
        <v>Significant</v>
      </c>
      <c r="AN750" t="str">
        <f t="shared" si="95"/>
        <v>Low</v>
      </c>
      <c r="AO750"/>
      <c r="AP750"/>
      <c r="AQ750" t="s">
        <v>77</v>
      </c>
      <c r="AR750" s="5"/>
      <c r="AS750"/>
      <c r="AT750" t="s">
        <v>68</v>
      </c>
      <c r="AU750" t="s">
        <v>68</v>
      </c>
      <c r="AV750"/>
      <c r="AW750"/>
      <c r="AX750"/>
      <c r="AY750"/>
      <c r="AZ750"/>
      <c r="BA750"/>
      <c r="BB750"/>
      <c r="BC750"/>
      <c r="BD750"/>
      <c r="BE750"/>
      <c r="BF750"/>
      <c r="BG750"/>
      <c r="BH750"/>
      <c r="BI750"/>
      <c r="BJ750"/>
      <c r="BK750"/>
      <c r="BL750"/>
      <c r="BM750"/>
      <c r="BN750"/>
      <c r="BO750"/>
      <c r="BP750"/>
      <c r="BQ750"/>
      <c r="BR750"/>
      <c r="BS750"/>
      <c r="BT750"/>
      <c r="BU750"/>
      <c r="BV750"/>
      <c r="BW750"/>
      <c r="BX750"/>
      <c r="BY750"/>
      <c r="BZ750"/>
      <c r="CA750"/>
      <c r="CB750"/>
      <c r="CC750"/>
      <c r="CD750"/>
      <c r="CE750"/>
      <c r="CF750"/>
      <c r="CG750"/>
      <c r="CH750"/>
      <c r="CI750"/>
      <c r="CJ750"/>
      <c r="CK750"/>
      <c r="CL750"/>
      <c r="CM750"/>
      <c r="CN750"/>
      <c r="CO750"/>
      <c r="CP750"/>
    </row>
    <row r="751" spans="1:94" s="12" customFormat="1">
      <c r="A751" t="s">
        <v>808</v>
      </c>
      <c r="B751">
        <v>2005</v>
      </c>
      <c r="C751" t="s">
        <v>71</v>
      </c>
      <c r="D751" s="3" t="s">
        <v>72</v>
      </c>
      <c r="E751">
        <v>7758987</v>
      </c>
      <c r="F751" t="s">
        <v>73</v>
      </c>
      <c r="G751" t="s">
        <v>249</v>
      </c>
      <c r="H751" t="s">
        <v>153</v>
      </c>
      <c r="I751" t="s">
        <v>154</v>
      </c>
      <c r="J751" s="3" t="s">
        <v>119</v>
      </c>
      <c r="K751" t="s">
        <v>75</v>
      </c>
      <c r="L751" t="s">
        <v>55</v>
      </c>
      <c r="M751">
        <v>20</v>
      </c>
      <c r="N751"/>
      <c r="O751"/>
      <c r="P751" t="s">
        <v>77</v>
      </c>
      <c r="Q751">
        <v>1</v>
      </c>
      <c r="R751">
        <v>0.48</v>
      </c>
      <c r="S751" t="s">
        <v>121</v>
      </c>
      <c r="T751">
        <v>480</v>
      </c>
      <c r="U751" t="s">
        <v>122</v>
      </c>
      <c r="V751">
        <v>9</v>
      </c>
      <c r="W751">
        <v>56</v>
      </c>
      <c r="X751" t="s">
        <v>79</v>
      </c>
      <c r="Y751">
        <v>2.3332999999999999</v>
      </c>
      <c r="Z751" t="s">
        <v>81</v>
      </c>
      <c r="AA751" t="s">
        <v>81</v>
      </c>
      <c r="AB751" t="s">
        <v>85</v>
      </c>
      <c r="AC751"/>
      <c r="AD751">
        <v>0.48</v>
      </c>
      <c r="AE751"/>
      <c r="AF751"/>
      <c r="AG751" t="s">
        <v>121</v>
      </c>
      <c r="AH751">
        <f t="shared" si="93"/>
        <v>480</v>
      </c>
      <c r="AI751"/>
      <c r="AJ751"/>
      <c r="AK751" t="s">
        <v>122</v>
      </c>
      <c r="AL751">
        <v>50</v>
      </c>
      <c r="AM751" t="str">
        <f t="shared" si="94"/>
        <v>Significant</v>
      </c>
      <c r="AN751" t="str">
        <f t="shared" si="95"/>
        <v>Low</v>
      </c>
      <c r="AO751"/>
      <c r="AP751"/>
      <c r="AQ751" t="s">
        <v>77</v>
      </c>
      <c r="AR751" s="5"/>
      <c r="AS751"/>
      <c r="AT751" t="s">
        <v>68</v>
      </c>
      <c r="AU751" t="s">
        <v>68</v>
      </c>
      <c r="AV751"/>
      <c r="AW751"/>
      <c r="AX751"/>
      <c r="AY751"/>
      <c r="AZ751"/>
      <c r="BA751"/>
      <c r="BB751"/>
      <c r="BC751"/>
      <c r="BD751"/>
      <c r="BE751"/>
      <c r="BF751"/>
      <c r="BG751"/>
      <c r="BH751"/>
      <c r="BI751"/>
      <c r="BJ751"/>
      <c r="BK751"/>
      <c r="BL751"/>
      <c r="BM751"/>
      <c r="BN751"/>
      <c r="BO751"/>
      <c r="BP751"/>
      <c r="BQ751"/>
      <c r="BR751"/>
      <c r="BS751"/>
      <c r="BT751"/>
      <c r="BU751"/>
      <c r="BV751"/>
      <c r="BW751"/>
      <c r="BX751"/>
      <c r="BY751"/>
      <c r="BZ751"/>
      <c r="CA751"/>
      <c r="CB751"/>
      <c r="CC751"/>
      <c r="CD751"/>
      <c r="CE751"/>
      <c r="CF751"/>
      <c r="CG751"/>
      <c r="CH751"/>
      <c r="CI751"/>
      <c r="CJ751"/>
      <c r="CK751"/>
      <c r="CL751"/>
      <c r="CM751"/>
      <c r="CN751"/>
      <c r="CO751"/>
      <c r="CP751"/>
    </row>
    <row r="752" spans="1:94" s="12" customFormat="1">
      <c r="A752" t="s">
        <v>808</v>
      </c>
      <c r="B752">
        <v>2005</v>
      </c>
      <c r="C752" t="s">
        <v>71</v>
      </c>
      <c r="D752" s="3" t="s">
        <v>72</v>
      </c>
      <c r="E752">
        <v>7758987</v>
      </c>
      <c r="F752" t="s">
        <v>73</v>
      </c>
      <c r="G752" t="s">
        <v>249</v>
      </c>
      <c r="H752" t="s">
        <v>153</v>
      </c>
      <c r="I752" t="s">
        <v>154</v>
      </c>
      <c r="J752" s="3" t="s">
        <v>119</v>
      </c>
      <c r="K752" t="s">
        <v>75</v>
      </c>
      <c r="L752" t="s">
        <v>55</v>
      </c>
      <c r="M752">
        <v>20</v>
      </c>
      <c r="N752"/>
      <c r="O752"/>
      <c r="P752" t="s">
        <v>77</v>
      </c>
      <c r="Q752">
        <v>1</v>
      </c>
      <c r="R752">
        <v>0.48</v>
      </c>
      <c r="S752" t="s">
        <v>121</v>
      </c>
      <c r="T752">
        <v>480</v>
      </c>
      <c r="U752" t="s">
        <v>122</v>
      </c>
      <c r="V752">
        <v>9</v>
      </c>
      <c r="W752">
        <v>87</v>
      </c>
      <c r="X752" t="s">
        <v>79</v>
      </c>
      <c r="Y752">
        <v>3.625</v>
      </c>
      <c r="Z752" t="s">
        <v>81</v>
      </c>
      <c r="AA752" t="s">
        <v>81</v>
      </c>
      <c r="AB752" t="s">
        <v>85</v>
      </c>
      <c r="AC752"/>
      <c r="AD752">
        <v>0.48</v>
      </c>
      <c r="AE752"/>
      <c r="AF752"/>
      <c r="AG752" t="s">
        <v>121</v>
      </c>
      <c r="AH752">
        <f t="shared" si="93"/>
        <v>480</v>
      </c>
      <c r="AI752"/>
      <c r="AJ752"/>
      <c r="AK752" t="s">
        <v>122</v>
      </c>
      <c r="AL752">
        <v>50</v>
      </c>
      <c r="AM752" t="str">
        <f t="shared" si="94"/>
        <v>Significant</v>
      </c>
      <c r="AN752" t="str">
        <f t="shared" si="95"/>
        <v>Low</v>
      </c>
      <c r="AO752"/>
      <c r="AP752"/>
      <c r="AQ752" t="s">
        <v>77</v>
      </c>
      <c r="AR752" s="5"/>
      <c r="AS752"/>
      <c r="AT752" t="s">
        <v>68</v>
      </c>
      <c r="AU752" t="s">
        <v>68</v>
      </c>
      <c r="AV752"/>
      <c r="AW752"/>
      <c r="AX752"/>
      <c r="AY752"/>
      <c r="AZ752"/>
      <c r="BA752"/>
      <c r="BB752"/>
      <c r="BC752"/>
      <c r="BD752"/>
      <c r="BE752"/>
      <c r="BF752"/>
      <c r="BG752"/>
      <c r="BH752"/>
      <c r="BI752"/>
      <c r="BJ752"/>
      <c r="BK752"/>
      <c r="BL752"/>
      <c r="BM752"/>
      <c r="BN752"/>
      <c r="BO752"/>
      <c r="BP752"/>
      <c r="BQ752"/>
      <c r="BR752"/>
      <c r="BS752"/>
      <c r="BT752"/>
      <c r="BU752"/>
      <c r="BV752"/>
      <c r="BW752"/>
      <c r="BX752"/>
      <c r="BY752"/>
      <c r="BZ752"/>
      <c r="CA752"/>
      <c r="CB752"/>
      <c r="CC752"/>
      <c r="CD752"/>
      <c r="CE752"/>
      <c r="CF752"/>
      <c r="CG752"/>
      <c r="CH752"/>
      <c r="CI752"/>
      <c r="CJ752"/>
      <c r="CK752"/>
      <c r="CL752"/>
      <c r="CM752"/>
      <c r="CN752"/>
      <c r="CO752"/>
      <c r="CP752"/>
    </row>
    <row r="753" spans="1:94" s="12" customFormat="1">
      <c r="A753" t="s">
        <v>808</v>
      </c>
      <c r="B753">
        <v>2005</v>
      </c>
      <c r="C753" t="s">
        <v>71</v>
      </c>
      <c r="D753" s="3" t="s">
        <v>72</v>
      </c>
      <c r="E753">
        <v>7758987</v>
      </c>
      <c r="F753" t="s">
        <v>73</v>
      </c>
      <c r="G753" t="s">
        <v>249</v>
      </c>
      <c r="H753" t="s">
        <v>153</v>
      </c>
      <c r="I753" t="s">
        <v>154</v>
      </c>
      <c r="J753" s="3" t="s">
        <v>119</v>
      </c>
      <c r="K753" t="s">
        <v>75</v>
      </c>
      <c r="L753" t="s">
        <v>55</v>
      </c>
      <c r="M753">
        <v>20</v>
      </c>
      <c r="N753"/>
      <c r="O753"/>
      <c r="P753" t="s">
        <v>77</v>
      </c>
      <c r="Q753">
        <v>1</v>
      </c>
      <c r="R753">
        <v>0.48</v>
      </c>
      <c r="S753" t="s">
        <v>121</v>
      </c>
      <c r="T753">
        <v>480</v>
      </c>
      <c r="U753" t="s">
        <v>122</v>
      </c>
      <c r="V753">
        <v>9</v>
      </c>
      <c r="W753">
        <v>83</v>
      </c>
      <c r="X753" t="s">
        <v>79</v>
      </c>
      <c r="Y753">
        <v>3.4582999999999999</v>
      </c>
      <c r="Z753" t="s">
        <v>81</v>
      </c>
      <c r="AA753" t="s">
        <v>81</v>
      </c>
      <c r="AB753" t="s">
        <v>85</v>
      </c>
      <c r="AC753"/>
      <c r="AD753">
        <v>0.48</v>
      </c>
      <c r="AE753"/>
      <c r="AF753"/>
      <c r="AG753" t="s">
        <v>121</v>
      </c>
      <c r="AH753">
        <f t="shared" si="93"/>
        <v>480</v>
      </c>
      <c r="AI753"/>
      <c r="AJ753"/>
      <c r="AK753" t="s">
        <v>122</v>
      </c>
      <c r="AL753">
        <v>50</v>
      </c>
      <c r="AM753" t="str">
        <f t="shared" si="94"/>
        <v>Significant</v>
      </c>
      <c r="AN753" t="str">
        <f t="shared" si="95"/>
        <v>Low</v>
      </c>
      <c r="AO753"/>
      <c r="AP753"/>
      <c r="AQ753" t="s">
        <v>77</v>
      </c>
      <c r="AR753" s="5"/>
      <c r="AS753"/>
      <c r="AT753" t="s">
        <v>68</v>
      </c>
      <c r="AU753" t="s">
        <v>68</v>
      </c>
      <c r="AV753"/>
      <c r="AW753"/>
      <c r="AX753"/>
      <c r="AY753"/>
      <c r="AZ753"/>
      <c r="BA753"/>
      <c r="BB753"/>
      <c r="BC753"/>
      <c r="BD753"/>
      <c r="BE753"/>
      <c r="BF753"/>
      <c r="BG753"/>
      <c r="BH753"/>
      <c r="BI753"/>
      <c r="BJ753"/>
      <c r="BK753"/>
      <c r="BL753"/>
      <c r="BM753"/>
      <c r="BN753"/>
      <c r="BO753"/>
      <c r="BP753"/>
      <c r="BQ753"/>
      <c r="BR753"/>
      <c r="BS753"/>
      <c r="BT753"/>
      <c r="BU753"/>
      <c r="BV753"/>
      <c r="BW753"/>
      <c r="BX753"/>
      <c r="BY753"/>
      <c r="BZ753"/>
      <c r="CA753"/>
      <c r="CB753"/>
      <c r="CC753"/>
      <c r="CD753"/>
      <c r="CE753"/>
      <c r="CF753"/>
      <c r="CG753"/>
      <c r="CH753"/>
      <c r="CI753"/>
      <c r="CJ753"/>
      <c r="CK753"/>
      <c r="CL753"/>
      <c r="CM753"/>
      <c r="CN753"/>
      <c r="CO753"/>
      <c r="CP753"/>
    </row>
    <row r="754" spans="1:94" s="12" customFormat="1">
      <c r="A754" t="s">
        <v>808</v>
      </c>
      <c r="B754">
        <v>2005</v>
      </c>
      <c r="C754" t="s">
        <v>71</v>
      </c>
      <c r="D754" s="3" t="s">
        <v>72</v>
      </c>
      <c r="E754">
        <v>7758987</v>
      </c>
      <c r="F754" t="s">
        <v>73</v>
      </c>
      <c r="G754" t="s">
        <v>249</v>
      </c>
      <c r="H754" t="s">
        <v>153</v>
      </c>
      <c r="I754" t="s">
        <v>154</v>
      </c>
      <c r="J754" s="3" t="s">
        <v>119</v>
      </c>
      <c r="K754" t="s">
        <v>75</v>
      </c>
      <c r="L754" t="s">
        <v>55</v>
      </c>
      <c r="M754">
        <v>20</v>
      </c>
      <c r="N754"/>
      <c r="O754"/>
      <c r="P754" t="s">
        <v>77</v>
      </c>
      <c r="Q754">
        <v>1</v>
      </c>
      <c r="R754">
        <v>0.48</v>
      </c>
      <c r="S754" t="s">
        <v>121</v>
      </c>
      <c r="T754">
        <v>480</v>
      </c>
      <c r="U754" t="s">
        <v>122</v>
      </c>
      <c r="V754">
        <v>9</v>
      </c>
      <c r="W754">
        <v>69</v>
      </c>
      <c r="X754" t="s">
        <v>79</v>
      </c>
      <c r="Y754">
        <v>2.875</v>
      </c>
      <c r="Z754" t="s">
        <v>81</v>
      </c>
      <c r="AA754" t="s">
        <v>81</v>
      </c>
      <c r="AB754" t="s">
        <v>85</v>
      </c>
      <c r="AC754"/>
      <c r="AD754">
        <v>0.48</v>
      </c>
      <c r="AE754"/>
      <c r="AF754"/>
      <c r="AG754" t="s">
        <v>121</v>
      </c>
      <c r="AH754">
        <f t="shared" si="93"/>
        <v>480</v>
      </c>
      <c r="AI754"/>
      <c r="AJ754"/>
      <c r="AK754" t="s">
        <v>122</v>
      </c>
      <c r="AL754">
        <v>50</v>
      </c>
      <c r="AM754" t="str">
        <f t="shared" si="94"/>
        <v>Significant</v>
      </c>
      <c r="AN754" t="str">
        <f t="shared" si="95"/>
        <v>Low</v>
      </c>
      <c r="AO754"/>
      <c r="AP754"/>
      <c r="AQ754" t="s">
        <v>77</v>
      </c>
      <c r="AR754" s="5"/>
      <c r="AS754"/>
      <c r="AT754" t="s">
        <v>68</v>
      </c>
      <c r="AU754" t="s">
        <v>68</v>
      </c>
      <c r="AV754"/>
      <c r="AW754"/>
      <c r="AX754"/>
      <c r="AY754"/>
      <c r="AZ754"/>
      <c r="BA754"/>
      <c r="BB754"/>
      <c r="BC754"/>
      <c r="BD754"/>
      <c r="BE754"/>
      <c r="BF754"/>
      <c r="BG754"/>
      <c r="BH754"/>
      <c r="BI754"/>
      <c r="BJ754"/>
      <c r="BK754"/>
      <c r="BL754"/>
      <c r="BM754"/>
      <c r="BN754"/>
      <c r="BO754"/>
      <c r="BP754"/>
      <c r="BQ754"/>
      <c r="BR754"/>
      <c r="BS754"/>
      <c r="BT754"/>
      <c r="BU754"/>
      <c r="BV754"/>
      <c r="BW754"/>
      <c r="BX754"/>
      <c r="BY754"/>
      <c r="BZ754"/>
      <c r="CA754"/>
      <c r="CB754"/>
      <c r="CC754"/>
      <c r="CD754"/>
      <c r="CE754"/>
      <c r="CF754"/>
      <c r="CG754"/>
      <c r="CH754"/>
      <c r="CI754"/>
      <c r="CJ754"/>
      <c r="CK754"/>
      <c r="CL754"/>
      <c r="CM754"/>
      <c r="CN754"/>
      <c r="CO754"/>
      <c r="CP754"/>
    </row>
    <row r="755" spans="1:94" s="23" customFormat="1">
      <c r="A755" t="s">
        <v>808</v>
      </c>
      <c r="B755">
        <v>2005</v>
      </c>
      <c r="C755" t="s">
        <v>71</v>
      </c>
      <c r="D755" s="3" t="s">
        <v>72</v>
      </c>
      <c r="E755">
        <v>7758987</v>
      </c>
      <c r="F755" t="s">
        <v>73</v>
      </c>
      <c r="G755" t="s">
        <v>249</v>
      </c>
      <c r="H755" t="s">
        <v>153</v>
      </c>
      <c r="I755" t="s">
        <v>154</v>
      </c>
      <c r="J755" s="3" t="s">
        <v>119</v>
      </c>
      <c r="K755" t="s">
        <v>75</v>
      </c>
      <c r="L755" t="s">
        <v>55</v>
      </c>
      <c r="M755">
        <v>20</v>
      </c>
      <c r="N755"/>
      <c r="O755"/>
      <c r="P755" t="s">
        <v>77</v>
      </c>
      <c r="Q755">
        <v>1</v>
      </c>
      <c r="R755">
        <v>0.48</v>
      </c>
      <c r="S755" t="s">
        <v>121</v>
      </c>
      <c r="T755">
        <v>480</v>
      </c>
      <c r="U755" t="s">
        <v>122</v>
      </c>
      <c r="V755">
        <v>9</v>
      </c>
      <c r="W755">
        <v>150</v>
      </c>
      <c r="X755" t="s">
        <v>79</v>
      </c>
      <c r="Y755">
        <v>6.25</v>
      </c>
      <c r="Z755" t="s">
        <v>81</v>
      </c>
      <c r="AA755" t="s">
        <v>81</v>
      </c>
      <c r="AB755" t="s">
        <v>85</v>
      </c>
      <c r="AC755"/>
      <c r="AD755">
        <v>0.48</v>
      </c>
      <c r="AE755"/>
      <c r="AF755"/>
      <c r="AG755" t="s">
        <v>121</v>
      </c>
      <c r="AH755">
        <f t="shared" si="93"/>
        <v>480</v>
      </c>
      <c r="AI755"/>
      <c r="AJ755"/>
      <c r="AK755" t="s">
        <v>122</v>
      </c>
      <c r="AL755">
        <v>50</v>
      </c>
      <c r="AM755" t="str">
        <f t="shared" si="94"/>
        <v>Significant</v>
      </c>
      <c r="AN755" t="str">
        <f t="shared" si="95"/>
        <v>Low</v>
      </c>
      <c r="AO755"/>
      <c r="AP755"/>
      <c r="AQ755" t="s">
        <v>77</v>
      </c>
      <c r="AR755" s="5"/>
      <c r="AS755"/>
      <c r="AT755" t="s">
        <v>68</v>
      </c>
      <c r="AU755" t="s">
        <v>68</v>
      </c>
      <c r="AV755"/>
      <c r="AW755"/>
      <c r="AX755"/>
      <c r="AY755"/>
      <c r="AZ755"/>
      <c r="BA755"/>
      <c r="BB755"/>
      <c r="BC755"/>
      <c r="BD755"/>
      <c r="BE755"/>
      <c r="BF755"/>
      <c r="BG755"/>
      <c r="BH755"/>
      <c r="BI755"/>
      <c r="BJ755"/>
      <c r="BK755"/>
      <c r="BL755"/>
      <c r="BM755"/>
      <c r="BN755"/>
      <c r="BO755"/>
      <c r="BP755"/>
      <c r="BQ755"/>
      <c r="BR755"/>
      <c r="BS755"/>
      <c r="BT755"/>
      <c r="BU755"/>
      <c r="BV755"/>
      <c r="BW755"/>
      <c r="BX755"/>
      <c r="BY755"/>
      <c r="BZ755"/>
      <c r="CA755"/>
      <c r="CB755"/>
      <c r="CC755"/>
      <c r="CD755"/>
      <c r="CE755"/>
      <c r="CF755"/>
      <c r="CG755"/>
      <c r="CH755"/>
      <c r="CI755"/>
      <c r="CJ755"/>
      <c r="CK755"/>
      <c r="CL755"/>
      <c r="CM755"/>
      <c r="CN755"/>
      <c r="CO755"/>
      <c r="CP755"/>
    </row>
    <row r="756" spans="1:94" s="23" customFormat="1">
      <c r="A756" t="s">
        <v>808</v>
      </c>
      <c r="B756">
        <v>2005</v>
      </c>
      <c r="C756" t="s">
        <v>71</v>
      </c>
      <c r="D756" s="3" t="s">
        <v>72</v>
      </c>
      <c r="E756">
        <v>7758987</v>
      </c>
      <c r="F756" t="s">
        <v>73</v>
      </c>
      <c r="G756" t="s">
        <v>249</v>
      </c>
      <c r="H756" t="s">
        <v>153</v>
      </c>
      <c r="I756" t="s">
        <v>154</v>
      </c>
      <c r="J756" s="3" t="s">
        <v>119</v>
      </c>
      <c r="K756" t="s">
        <v>75</v>
      </c>
      <c r="L756" t="s">
        <v>55</v>
      </c>
      <c r="M756">
        <v>20</v>
      </c>
      <c r="N756"/>
      <c r="O756"/>
      <c r="P756" t="s">
        <v>77</v>
      </c>
      <c r="Q756">
        <v>1</v>
      </c>
      <c r="R756">
        <v>0.48</v>
      </c>
      <c r="S756" t="s">
        <v>121</v>
      </c>
      <c r="T756">
        <v>480</v>
      </c>
      <c r="U756" t="s">
        <v>122</v>
      </c>
      <c r="V756">
        <v>9</v>
      </c>
      <c r="W756">
        <v>100</v>
      </c>
      <c r="X756" t="s">
        <v>79</v>
      </c>
      <c r="Y756">
        <v>4.1666999999999996</v>
      </c>
      <c r="Z756" t="s">
        <v>81</v>
      </c>
      <c r="AA756" t="s">
        <v>81</v>
      </c>
      <c r="AB756" t="s">
        <v>85</v>
      </c>
      <c r="AC756"/>
      <c r="AD756">
        <v>0.48</v>
      </c>
      <c r="AE756"/>
      <c r="AF756"/>
      <c r="AG756" t="s">
        <v>121</v>
      </c>
      <c r="AH756">
        <f t="shared" si="93"/>
        <v>480</v>
      </c>
      <c r="AI756"/>
      <c r="AJ756"/>
      <c r="AK756" t="s">
        <v>122</v>
      </c>
      <c r="AL756">
        <v>50</v>
      </c>
      <c r="AM756" t="str">
        <f t="shared" si="94"/>
        <v>Significant</v>
      </c>
      <c r="AN756" t="str">
        <f t="shared" si="95"/>
        <v>Low</v>
      </c>
      <c r="AO756"/>
      <c r="AP756"/>
      <c r="AQ756" t="s">
        <v>77</v>
      </c>
      <c r="AR756" s="5"/>
      <c r="AS756"/>
      <c r="AT756" t="s">
        <v>68</v>
      </c>
      <c r="AU756" t="s">
        <v>68</v>
      </c>
      <c r="AV756"/>
      <c r="AW756"/>
      <c r="AX756"/>
      <c r="AY756"/>
      <c r="AZ756"/>
      <c r="BA756"/>
      <c r="BB756"/>
      <c r="BC756"/>
      <c r="BD756"/>
      <c r="BE756"/>
      <c r="BF756"/>
      <c r="BG756"/>
      <c r="BH756"/>
      <c r="BI756"/>
      <c r="BJ756"/>
      <c r="BK756"/>
      <c r="BL756"/>
      <c r="BM756"/>
      <c r="BN756"/>
      <c r="BO756"/>
      <c r="BP756"/>
      <c r="BQ756"/>
      <c r="BR756"/>
      <c r="BS756"/>
      <c r="BT756"/>
      <c r="BU756"/>
      <c r="BV756"/>
      <c r="BW756"/>
      <c r="BX756"/>
      <c r="BY756"/>
      <c r="BZ756"/>
      <c r="CA756"/>
      <c r="CB756"/>
      <c r="CC756"/>
      <c r="CD756"/>
      <c r="CE756"/>
      <c r="CF756"/>
      <c r="CG756"/>
      <c r="CH756"/>
      <c r="CI756"/>
      <c r="CJ756"/>
      <c r="CK756"/>
      <c r="CL756"/>
      <c r="CM756"/>
      <c r="CN756"/>
      <c r="CO756"/>
      <c r="CP756"/>
    </row>
    <row r="757" spans="1:94" s="23" customFormat="1">
      <c r="A757" t="s">
        <v>808</v>
      </c>
      <c r="B757">
        <v>2005</v>
      </c>
      <c r="C757" t="s">
        <v>71</v>
      </c>
      <c r="D757" s="3" t="s">
        <v>72</v>
      </c>
      <c r="E757">
        <v>7758987</v>
      </c>
      <c r="F757" t="s">
        <v>73</v>
      </c>
      <c r="G757" t="s">
        <v>249</v>
      </c>
      <c r="H757" t="s">
        <v>153</v>
      </c>
      <c r="I757" t="s">
        <v>154</v>
      </c>
      <c r="J757" s="3" t="s">
        <v>119</v>
      </c>
      <c r="K757" t="s">
        <v>75</v>
      </c>
      <c r="L757" t="s">
        <v>55</v>
      </c>
      <c r="M757">
        <v>20</v>
      </c>
      <c r="N757"/>
      <c r="O757"/>
      <c r="P757" t="s">
        <v>77</v>
      </c>
      <c r="Q757">
        <v>1</v>
      </c>
      <c r="R757">
        <v>0.48</v>
      </c>
      <c r="S757" t="s">
        <v>121</v>
      </c>
      <c r="T757">
        <v>480</v>
      </c>
      <c r="U757" t="s">
        <v>122</v>
      </c>
      <c r="V757">
        <v>9</v>
      </c>
      <c r="W757">
        <v>77</v>
      </c>
      <c r="X757" t="s">
        <v>79</v>
      </c>
      <c r="Y757">
        <v>3.2082999999999999</v>
      </c>
      <c r="Z757" t="s">
        <v>81</v>
      </c>
      <c r="AA757" t="s">
        <v>81</v>
      </c>
      <c r="AB757" t="s">
        <v>85</v>
      </c>
      <c r="AC757"/>
      <c r="AD757">
        <v>0.48</v>
      </c>
      <c r="AE757"/>
      <c r="AF757"/>
      <c r="AG757" t="s">
        <v>121</v>
      </c>
      <c r="AH757">
        <f t="shared" si="93"/>
        <v>480</v>
      </c>
      <c r="AI757"/>
      <c r="AJ757"/>
      <c r="AK757" t="s">
        <v>122</v>
      </c>
      <c r="AL757">
        <v>50</v>
      </c>
      <c r="AM757" t="str">
        <f t="shared" si="94"/>
        <v>Significant</v>
      </c>
      <c r="AN757" t="str">
        <f t="shared" si="95"/>
        <v>Low</v>
      </c>
      <c r="AO757"/>
      <c r="AP757"/>
      <c r="AQ757" t="s">
        <v>77</v>
      </c>
      <c r="AR757" s="5"/>
      <c r="AS757"/>
      <c r="AT757" t="s">
        <v>68</v>
      </c>
      <c r="AU757" t="s">
        <v>68</v>
      </c>
      <c r="AV757"/>
      <c r="AW757"/>
      <c r="AX757"/>
      <c r="AY757"/>
      <c r="AZ757"/>
      <c r="BA757"/>
      <c r="BB757"/>
      <c r="BC757"/>
      <c r="BD757"/>
      <c r="BE757"/>
      <c r="BF757"/>
      <c r="BG757"/>
      <c r="BH757"/>
      <c r="BI757"/>
      <c r="BJ757"/>
      <c r="BK757"/>
      <c r="BL757"/>
      <c r="BM757"/>
      <c r="BN757"/>
      <c r="BO757"/>
      <c r="BP757"/>
      <c r="BQ757"/>
      <c r="BR757"/>
      <c r="BS757"/>
      <c r="BT757"/>
      <c r="BU757"/>
      <c r="BV757"/>
      <c r="BW757"/>
      <c r="BX757"/>
      <c r="BY757"/>
      <c r="BZ757"/>
      <c r="CA757"/>
      <c r="CB757"/>
      <c r="CC757"/>
      <c r="CD757"/>
      <c r="CE757"/>
      <c r="CF757"/>
      <c r="CG757"/>
      <c r="CH757"/>
      <c r="CI757"/>
      <c r="CJ757"/>
      <c r="CK757"/>
      <c r="CL757"/>
      <c r="CM757"/>
      <c r="CN757"/>
      <c r="CO757"/>
      <c r="CP757"/>
    </row>
    <row r="758" spans="1:94" s="34" customFormat="1">
      <c r="A758" t="s">
        <v>808</v>
      </c>
      <c r="B758">
        <v>2005</v>
      </c>
      <c r="C758" t="s">
        <v>71</v>
      </c>
      <c r="D758" s="3" t="s">
        <v>72</v>
      </c>
      <c r="E758">
        <v>7758987</v>
      </c>
      <c r="F758" t="s">
        <v>73</v>
      </c>
      <c r="G758" t="s">
        <v>249</v>
      </c>
      <c r="H758" t="s">
        <v>153</v>
      </c>
      <c r="I758" t="s">
        <v>154</v>
      </c>
      <c r="J758" s="3" t="s">
        <v>119</v>
      </c>
      <c r="K758" t="s">
        <v>75</v>
      </c>
      <c r="L758" t="s">
        <v>55</v>
      </c>
      <c r="M758">
        <v>20</v>
      </c>
      <c r="N758"/>
      <c r="O758"/>
      <c r="P758" t="s">
        <v>77</v>
      </c>
      <c r="Q758">
        <v>1</v>
      </c>
      <c r="R758">
        <v>0.48</v>
      </c>
      <c r="S758" t="s">
        <v>121</v>
      </c>
      <c r="T758">
        <v>480</v>
      </c>
      <c r="U758" t="s">
        <v>122</v>
      </c>
      <c r="V758">
        <v>9</v>
      </c>
      <c r="W758">
        <v>82</v>
      </c>
      <c r="X758" t="s">
        <v>79</v>
      </c>
      <c r="Y758">
        <v>3.4167000000000001</v>
      </c>
      <c r="Z758" t="s">
        <v>81</v>
      </c>
      <c r="AA758" t="s">
        <v>81</v>
      </c>
      <c r="AB758" t="s">
        <v>85</v>
      </c>
      <c r="AC758"/>
      <c r="AD758">
        <v>0.48</v>
      </c>
      <c r="AE758"/>
      <c r="AF758"/>
      <c r="AG758" t="s">
        <v>121</v>
      </c>
      <c r="AH758">
        <f t="shared" si="93"/>
        <v>480</v>
      </c>
      <c r="AI758"/>
      <c r="AJ758"/>
      <c r="AK758" t="s">
        <v>122</v>
      </c>
      <c r="AL758">
        <v>50</v>
      </c>
      <c r="AM758" t="str">
        <f t="shared" si="94"/>
        <v>Significant</v>
      </c>
      <c r="AN758" t="str">
        <f t="shared" si="95"/>
        <v>Low</v>
      </c>
      <c r="AO758"/>
      <c r="AP758"/>
      <c r="AQ758" t="s">
        <v>77</v>
      </c>
      <c r="AR758" s="5"/>
      <c r="AS758"/>
      <c r="AT758" t="s">
        <v>68</v>
      </c>
      <c r="AU758" t="s">
        <v>68</v>
      </c>
      <c r="AV758"/>
      <c r="AW758"/>
      <c r="AX758"/>
      <c r="AY758"/>
      <c r="AZ758"/>
      <c r="BA758"/>
      <c r="BB758"/>
      <c r="BC758"/>
      <c r="BD758"/>
      <c r="BE758"/>
      <c r="BF758"/>
      <c r="BG758"/>
      <c r="BH758"/>
      <c r="BI758"/>
      <c r="BJ758"/>
      <c r="BK758"/>
      <c r="BL758"/>
      <c r="BM758"/>
      <c r="BN758"/>
      <c r="BO758"/>
      <c r="BP758"/>
      <c r="BQ758"/>
      <c r="BR758"/>
      <c r="BS758"/>
      <c r="BT758"/>
      <c r="BU758"/>
      <c r="BV758"/>
      <c r="BW758"/>
      <c r="BX758"/>
      <c r="BY758"/>
      <c r="BZ758"/>
      <c r="CA758"/>
      <c r="CB758"/>
      <c r="CC758"/>
      <c r="CD758"/>
      <c r="CE758"/>
      <c r="CF758"/>
      <c r="CG758"/>
      <c r="CH758"/>
      <c r="CI758"/>
      <c r="CJ758"/>
      <c r="CK758"/>
      <c r="CL758"/>
      <c r="CM758"/>
      <c r="CN758"/>
      <c r="CO758"/>
      <c r="CP758"/>
    </row>
    <row r="759" spans="1:94" s="34" customFormat="1">
      <c r="A759" t="s">
        <v>810</v>
      </c>
      <c r="B759">
        <v>1986</v>
      </c>
      <c r="C759" s="8" t="s">
        <v>161</v>
      </c>
      <c r="D759" s="3" t="s">
        <v>162</v>
      </c>
      <c r="E759">
        <v>1262211</v>
      </c>
      <c r="F759" t="s">
        <v>811</v>
      </c>
      <c r="G759" t="s">
        <v>812</v>
      </c>
      <c r="H759" t="s">
        <v>94</v>
      </c>
      <c r="I759" t="s">
        <v>455</v>
      </c>
      <c r="J759" t="s">
        <v>813</v>
      </c>
      <c r="K759" t="s">
        <v>75</v>
      </c>
      <c r="L759" t="s">
        <v>55</v>
      </c>
      <c r="M759"/>
      <c r="N759"/>
      <c r="O759"/>
      <c r="P759" t="s">
        <v>77</v>
      </c>
      <c r="Q759"/>
      <c r="R759"/>
      <c r="S759"/>
      <c r="T759"/>
      <c r="U759"/>
      <c r="V759"/>
      <c r="W759" t="s">
        <v>814</v>
      </c>
      <c r="X759" t="s">
        <v>79</v>
      </c>
      <c r="Y759" t="s">
        <v>815</v>
      </c>
      <c r="Z759" t="s">
        <v>516</v>
      </c>
      <c r="AA759" t="s">
        <v>816</v>
      </c>
      <c r="AB759"/>
      <c r="AC759"/>
      <c r="AD759"/>
      <c r="AE759">
        <v>7.5000000000000002E-4</v>
      </c>
      <c r="AF759">
        <v>2E-3</v>
      </c>
      <c r="AG759" t="s">
        <v>121</v>
      </c>
      <c r="AH759"/>
      <c r="AI759">
        <v>0.75</v>
      </c>
      <c r="AJ759">
        <v>2</v>
      </c>
      <c r="AK759" t="s">
        <v>122</v>
      </c>
      <c r="AL759"/>
      <c r="AM759"/>
      <c r="AN759"/>
      <c r="AO759"/>
      <c r="AP759"/>
      <c r="AQ759"/>
      <c r="AR759" s="5"/>
      <c r="AS759"/>
      <c r="AT759"/>
      <c r="AU759"/>
      <c r="AV759"/>
      <c r="AW759"/>
      <c r="AX759"/>
      <c r="AY759"/>
      <c r="AZ759"/>
      <c r="BA759"/>
      <c r="BB759"/>
      <c r="BC759"/>
      <c r="BD759"/>
      <c r="BE759"/>
      <c r="BF759"/>
      <c r="BG759"/>
      <c r="BH759"/>
      <c r="BI759"/>
      <c r="BJ759"/>
      <c r="BK759"/>
      <c r="BL759"/>
      <c r="BM759"/>
      <c r="BN759"/>
      <c r="BO759"/>
      <c r="BP759"/>
      <c r="BQ759"/>
      <c r="BR759"/>
      <c r="BS759"/>
      <c r="BT759"/>
      <c r="BU759"/>
      <c r="BV759"/>
      <c r="BW759"/>
      <c r="BX759"/>
      <c r="BY759"/>
      <c r="BZ759"/>
      <c r="CA759"/>
      <c r="CB759"/>
      <c r="CC759"/>
      <c r="CD759"/>
      <c r="CE759"/>
      <c r="CF759"/>
      <c r="CG759"/>
      <c r="CH759"/>
      <c r="CI759"/>
      <c r="CJ759"/>
      <c r="CK759"/>
      <c r="CL759"/>
      <c r="CM759"/>
      <c r="CN759"/>
      <c r="CO759"/>
      <c r="CP759"/>
    </row>
    <row r="760" spans="1:94" s="34" customFormat="1">
      <c r="A760" t="s">
        <v>810</v>
      </c>
      <c r="B760">
        <v>1986</v>
      </c>
      <c r="C760" s="8" t="s">
        <v>161</v>
      </c>
      <c r="D760" s="3" t="s">
        <v>162</v>
      </c>
      <c r="E760">
        <v>56360</v>
      </c>
      <c r="F760" t="s">
        <v>817</v>
      </c>
      <c r="G760" t="s">
        <v>818</v>
      </c>
      <c r="H760" t="s">
        <v>94</v>
      </c>
      <c r="I760" t="s">
        <v>455</v>
      </c>
      <c r="J760" t="s">
        <v>813</v>
      </c>
      <c r="K760" t="s">
        <v>75</v>
      </c>
      <c r="L760" t="s">
        <v>55</v>
      </c>
      <c r="M760"/>
      <c r="N760"/>
      <c r="O760"/>
      <c r="P760" t="s">
        <v>77</v>
      </c>
      <c r="Q760"/>
      <c r="R760"/>
      <c r="S760"/>
      <c r="T760"/>
      <c r="U760"/>
      <c r="V760"/>
      <c r="W760">
        <v>96</v>
      </c>
      <c r="X760" t="s">
        <v>79</v>
      </c>
      <c r="Y760">
        <v>4</v>
      </c>
      <c r="Z760" t="s">
        <v>516</v>
      </c>
      <c r="AA760" t="s">
        <v>816</v>
      </c>
      <c r="AB760"/>
      <c r="AC760"/>
      <c r="AD760">
        <v>5.0000000000000001E-3</v>
      </c>
      <c r="AE760"/>
      <c r="AF760"/>
      <c r="AG760" t="s">
        <v>121</v>
      </c>
      <c r="AH760">
        <v>5</v>
      </c>
      <c r="AI760"/>
      <c r="AJ760"/>
      <c r="AK760" t="s">
        <v>122</v>
      </c>
      <c r="AL760"/>
      <c r="AM760"/>
      <c r="AN760"/>
      <c r="AO760"/>
      <c r="AP760"/>
      <c r="AQ760"/>
      <c r="AR760" s="5"/>
      <c r="AS760"/>
      <c r="AT760"/>
      <c r="AU760"/>
      <c r="AV760"/>
      <c r="AW760"/>
      <c r="AX760"/>
      <c r="AY760"/>
      <c r="AZ760"/>
      <c r="BA760"/>
      <c r="BB760"/>
      <c r="BC760"/>
      <c r="BD760"/>
      <c r="BE760"/>
      <c r="BF760"/>
      <c r="BG760"/>
      <c r="BH760"/>
      <c r="BI760"/>
      <c r="BJ760"/>
      <c r="BK760"/>
      <c r="BL760"/>
      <c r="BM760"/>
      <c r="BN760"/>
      <c r="BO760"/>
      <c r="BP760"/>
      <c r="BQ760"/>
      <c r="BR760"/>
      <c r="BS760"/>
      <c r="BT760"/>
      <c r="BU760"/>
      <c r="BV760"/>
      <c r="BW760"/>
      <c r="BX760"/>
      <c r="BY760"/>
      <c r="BZ760"/>
      <c r="CA760"/>
      <c r="CB760"/>
      <c r="CC760"/>
      <c r="CD760"/>
      <c r="CE760"/>
      <c r="CF760"/>
      <c r="CG760"/>
      <c r="CH760"/>
      <c r="CI760"/>
      <c r="CJ760"/>
      <c r="CK760"/>
      <c r="CL760"/>
      <c r="CM760"/>
      <c r="CN760"/>
      <c r="CO760"/>
      <c r="CP760"/>
    </row>
    <row r="761" spans="1:94" s="34" customFormat="1">
      <c r="A761" t="s">
        <v>810</v>
      </c>
      <c r="B761">
        <v>1986</v>
      </c>
      <c r="C761" s="8" t="s">
        <v>161</v>
      </c>
      <c r="D761" s="3" t="s">
        <v>162</v>
      </c>
      <c r="E761">
        <v>639587</v>
      </c>
      <c r="F761" t="s">
        <v>819</v>
      </c>
      <c r="G761" t="s">
        <v>820</v>
      </c>
      <c r="H761" t="s">
        <v>94</v>
      </c>
      <c r="I761" t="s">
        <v>455</v>
      </c>
      <c r="J761" t="s">
        <v>813</v>
      </c>
      <c r="K761" t="s">
        <v>75</v>
      </c>
      <c r="L761" t="s">
        <v>55</v>
      </c>
      <c r="M761"/>
      <c r="N761"/>
      <c r="O761"/>
      <c r="P761" t="s">
        <v>77</v>
      </c>
      <c r="Q761"/>
      <c r="R761"/>
      <c r="S761"/>
      <c r="T761"/>
      <c r="U761"/>
      <c r="V761"/>
      <c r="W761" t="s">
        <v>814</v>
      </c>
      <c r="X761" t="s">
        <v>79</v>
      </c>
      <c r="Y761" t="s">
        <v>815</v>
      </c>
      <c r="Z761" t="s">
        <v>516</v>
      </c>
      <c r="AA761" t="s">
        <v>816</v>
      </c>
      <c r="AB761"/>
      <c r="AC761"/>
      <c r="AD761"/>
      <c r="AE761">
        <v>5.0000000000000001E-4</v>
      </c>
      <c r="AF761">
        <v>5.0000000000000001E-3</v>
      </c>
      <c r="AG761" t="s">
        <v>121</v>
      </c>
      <c r="AH761"/>
      <c r="AI761">
        <v>0.5</v>
      </c>
      <c r="AJ761">
        <v>5</v>
      </c>
      <c r="AK761" t="s">
        <v>122</v>
      </c>
      <c r="AL761"/>
      <c r="AM761"/>
      <c r="AN761"/>
      <c r="AO761"/>
      <c r="AP761"/>
      <c r="AQ761"/>
      <c r="AR761" s="5"/>
      <c r="AS761"/>
      <c r="AT761"/>
      <c r="AU761"/>
      <c r="AV761"/>
      <c r="AW761"/>
      <c r="AX761"/>
      <c r="AY761"/>
      <c r="AZ761"/>
      <c r="BA761"/>
      <c r="BB761"/>
      <c r="BC761"/>
      <c r="BD761"/>
      <c r="BE761"/>
      <c r="BF761"/>
      <c r="BG761"/>
      <c r="BH761"/>
      <c r="BI761"/>
      <c r="BJ761"/>
      <c r="BK761"/>
      <c r="BL761"/>
      <c r="BM761"/>
      <c r="BN761"/>
      <c r="BO761"/>
      <c r="BP761"/>
      <c r="BQ761"/>
      <c r="BR761"/>
      <c r="BS761"/>
      <c r="BT761"/>
      <c r="BU761"/>
      <c r="BV761"/>
      <c r="BW761"/>
      <c r="BX761"/>
      <c r="BY761"/>
      <c r="BZ761"/>
      <c r="CA761"/>
      <c r="CB761"/>
      <c r="CC761"/>
      <c r="CD761"/>
      <c r="CE761"/>
      <c r="CF761"/>
      <c r="CG761"/>
      <c r="CH761"/>
      <c r="CI761"/>
      <c r="CJ761"/>
      <c r="CK761"/>
      <c r="CL761"/>
      <c r="CM761"/>
      <c r="CN761"/>
      <c r="CO761"/>
      <c r="CP761"/>
    </row>
    <row r="762" spans="1:94" s="34" customFormat="1">
      <c r="A762" t="s">
        <v>810</v>
      </c>
      <c r="B762">
        <v>1986</v>
      </c>
      <c r="C762" s="8" t="s">
        <v>161</v>
      </c>
      <c r="D762" s="3" t="s">
        <v>162</v>
      </c>
      <c r="E762">
        <v>1262211</v>
      </c>
      <c r="F762" t="s">
        <v>811</v>
      </c>
      <c r="G762" t="s">
        <v>812</v>
      </c>
      <c r="H762" t="s">
        <v>94</v>
      </c>
      <c r="I762" t="s">
        <v>455</v>
      </c>
      <c r="J762" t="s">
        <v>813</v>
      </c>
      <c r="K762" t="s">
        <v>75</v>
      </c>
      <c r="L762" t="s">
        <v>55</v>
      </c>
      <c r="M762"/>
      <c r="N762"/>
      <c r="O762"/>
      <c r="P762" t="s">
        <v>77</v>
      </c>
      <c r="Q762"/>
      <c r="R762"/>
      <c r="S762"/>
      <c r="T762"/>
      <c r="U762"/>
      <c r="V762"/>
      <c r="W762">
        <v>168</v>
      </c>
      <c r="X762" t="s">
        <v>79</v>
      </c>
      <c r="Y762">
        <v>7</v>
      </c>
      <c r="Z762" t="s">
        <v>81</v>
      </c>
      <c r="AA762" t="s">
        <v>81</v>
      </c>
      <c r="AB762"/>
      <c r="AC762"/>
      <c r="AD762">
        <v>2E-3</v>
      </c>
      <c r="AE762"/>
      <c r="AF762"/>
      <c r="AG762" t="s">
        <v>121</v>
      </c>
      <c r="AH762">
        <v>2</v>
      </c>
      <c r="AI762"/>
      <c r="AJ762"/>
      <c r="AK762" t="s">
        <v>122</v>
      </c>
      <c r="AL762"/>
      <c r="AM762" t="s">
        <v>170</v>
      </c>
      <c r="AN762" t="s">
        <v>170</v>
      </c>
      <c r="AO762" t="s">
        <v>201</v>
      </c>
      <c r="AP762" t="s">
        <v>170</v>
      </c>
      <c r="AQ762" t="s">
        <v>77</v>
      </c>
      <c r="AR762" s="5"/>
      <c r="AS762"/>
      <c r="AT762"/>
      <c r="AU762"/>
      <c r="AV762"/>
      <c r="AW762"/>
      <c r="AX762"/>
      <c r="AY762"/>
      <c r="AZ762"/>
      <c r="BA762"/>
      <c r="BB762"/>
      <c r="BC762"/>
      <c r="BD762"/>
      <c r="BE762"/>
      <c r="BF762"/>
      <c r="BG762"/>
      <c r="BH762"/>
      <c r="BI762"/>
      <c r="BJ762"/>
      <c r="BK762"/>
      <c r="BL762"/>
      <c r="BM762"/>
      <c r="BN762"/>
      <c r="BO762"/>
      <c r="BP762"/>
      <c r="BQ762"/>
      <c r="BR762"/>
      <c r="BS762"/>
      <c r="BT762"/>
      <c r="BU762"/>
      <c r="BV762"/>
      <c r="BW762"/>
      <c r="BX762"/>
      <c r="BY762"/>
      <c r="BZ762"/>
      <c r="CA762"/>
      <c r="CB762"/>
      <c r="CC762"/>
      <c r="CD762"/>
      <c r="CE762"/>
      <c r="CF762"/>
      <c r="CG762"/>
      <c r="CH762"/>
      <c r="CI762"/>
      <c r="CJ762"/>
      <c r="CK762"/>
      <c r="CL762"/>
      <c r="CM762"/>
      <c r="CN762"/>
      <c r="CO762"/>
      <c r="CP762"/>
    </row>
    <row r="763" spans="1:94" s="34" customFormat="1">
      <c r="A763" t="s">
        <v>810</v>
      </c>
      <c r="B763">
        <v>1986</v>
      </c>
      <c r="C763" s="8" t="s">
        <v>161</v>
      </c>
      <c r="D763" s="3" t="s">
        <v>162</v>
      </c>
      <c r="E763">
        <v>1262211</v>
      </c>
      <c r="F763" t="s">
        <v>811</v>
      </c>
      <c r="G763" t="s">
        <v>812</v>
      </c>
      <c r="H763" t="s">
        <v>94</v>
      </c>
      <c r="I763" t="s">
        <v>455</v>
      </c>
      <c r="J763" t="s">
        <v>813</v>
      </c>
      <c r="K763" t="s">
        <v>75</v>
      </c>
      <c r="L763" t="s">
        <v>55</v>
      </c>
      <c r="M763"/>
      <c r="N763"/>
      <c r="O763"/>
      <c r="P763" t="s">
        <v>77</v>
      </c>
      <c r="Q763"/>
      <c r="R763"/>
      <c r="S763"/>
      <c r="T763"/>
      <c r="U763"/>
      <c r="V763"/>
      <c r="W763">
        <v>168</v>
      </c>
      <c r="X763" t="s">
        <v>79</v>
      </c>
      <c r="Y763">
        <v>7</v>
      </c>
      <c r="Z763" t="s">
        <v>81</v>
      </c>
      <c r="AA763" t="s">
        <v>81</v>
      </c>
      <c r="AB763"/>
      <c r="AC763"/>
      <c r="AD763">
        <v>1.5E-3</v>
      </c>
      <c r="AE763"/>
      <c r="AF763"/>
      <c r="AG763" t="s">
        <v>121</v>
      </c>
      <c r="AH763">
        <v>1.5</v>
      </c>
      <c r="AI763"/>
      <c r="AJ763"/>
      <c r="AK763" t="s">
        <v>122</v>
      </c>
      <c r="AL763"/>
      <c r="AM763"/>
      <c r="AN763"/>
      <c r="AO763"/>
      <c r="AP763"/>
      <c r="AQ763"/>
      <c r="AR763" s="5"/>
      <c r="AS763"/>
      <c r="AT763"/>
      <c r="AU763"/>
      <c r="AV763"/>
      <c r="AW763"/>
      <c r="AX763"/>
      <c r="AY763"/>
      <c r="AZ763"/>
      <c r="BA763"/>
      <c r="BB763"/>
      <c r="BC763"/>
      <c r="BD763"/>
      <c r="BE763"/>
      <c r="BF763"/>
      <c r="BG763"/>
      <c r="BH763"/>
      <c r="BI763"/>
      <c r="BJ763"/>
      <c r="BK763"/>
      <c r="BL763"/>
      <c r="BM763"/>
      <c r="BN763"/>
      <c r="BO763"/>
      <c r="BP763"/>
      <c r="BQ763"/>
      <c r="BR763"/>
      <c r="BS763"/>
      <c r="BT763"/>
      <c r="BU763"/>
      <c r="BV763"/>
      <c r="BW763"/>
      <c r="BX763"/>
      <c r="BY763"/>
      <c r="BZ763"/>
      <c r="CA763"/>
      <c r="CB763"/>
      <c r="CC763"/>
      <c r="CD763"/>
      <c r="CE763"/>
      <c r="CF763"/>
      <c r="CG763"/>
      <c r="CH763"/>
      <c r="CI763"/>
      <c r="CJ763"/>
      <c r="CK763"/>
      <c r="CL763"/>
      <c r="CM763"/>
      <c r="CN763"/>
      <c r="CO763"/>
      <c r="CP763"/>
    </row>
    <row r="764" spans="1:94" s="34" customFormat="1">
      <c r="A764" t="s">
        <v>810</v>
      </c>
      <c r="B764">
        <v>1986</v>
      </c>
      <c r="C764" s="8" t="s">
        <v>161</v>
      </c>
      <c r="D764" s="3" t="s">
        <v>162</v>
      </c>
      <c r="E764">
        <v>1262211</v>
      </c>
      <c r="F764" t="s">
        <v>811</v>
      </c>
      <c r="G764" t="s">
        <v>812</v>
      </c>
      <c r="H764" t="s">
        <v>94</v>
      </c>
      <c r="I764" t="s">
        <v>455</v>
      </c>
      <c r="J764" t="s">
        <v>813</v>
      </c>
      <c r="K764" t="s">
        <v>75</v>
      </c>
      <c r="L764" t="s">
        <v>55</v>
      </c>
      <c r="M764"/>
      <c r="N764"/>
      <c r="O764"/>
      <c r="P764" t="s">
        <v>77</v>
      </c>
      <c r="Q764"/>
      <c r="R764"/>
      <c r="S764"/>
      <c r="T764"/>
      <c r="U764"/>
      <c r="V764"/>
      <c r="W764">
        <v>96</v>
      </c>
      <c r="X764" t="s">
        <v>79</v>
      </c>
      <c r="Y764">
        <v>4</v>
      </c>
      <c r="Z764" t="s">
        <v>81</v>
      </c>
      <c r="AA764" t="s">
        <v>81</v>
      </c>
      <c r="AB764"/>
      <c r="AC764"/>
      <c r="AD764">
        <v>2E-3</v>
      </c>
      <c r="AE764"/>
      <c r="AF764"/>
      <c r="AG764" t="s">
        <v>121</v>
      </c>
      <c r="AH764">
        <v>2</v>
      </c>
      <c r="AI764"/>
      <c r="AJ764"/>
      <c r="AK764" t="s">
        <v>122</v>
      </c>
      <c r="AL764"/>
      <c r="AM764"/>
      <c r="AN764"/>
      <c r="AO764"/>
      <c r="AP764"/>
      <c r="AQ764"/>
      <c r="AR764" s="5"/>
      <c r="AS764"/>
      <c r="AT764"/>
      <c r="AU764"/>
      <c r="AV764"/>
      <c r="AW764"/>
      <c r="AX764"/>
      <c r="AY764"/>
      <c r="AZ764"/>
      <c r="BA764"/>
      <c r="BB764"/>
      <c r="BC764"/>
      <c r="BD764"/>
      <c r="BE764"/>
      <c r="BF764"/>
      <c r="BG764"/>
      <c r="BH764"/>
      <c r="BI764"/>
      <c r="BJ764"/>
      <c r="BK764"/>
      <c r="BL764"/>
      <c r="BM764"/>
      <c r="BN764"/>
      <c r="BO764"/>
      <c r="BP764"/>
      <c r="BQ764"/>
      <c r="BR764"/>
      <c r="BS764"/>
      <c r="BT764"/>
      <c r="BU764"/>
      <c r="BV764"/>
      <c r="BW764"/>
      <c r="BX764"/>
      <c r="BY764"/>
      <c r="BZ764"/>
      <c r="CA764"/>
      <c r="CB764"/>
      <c r="CC764"/>
      <c r="CD764"/>
      <c r="CE764"/>
      <c r="CF764"/>
      <c r="CG764"/>
      <c r="CH764"/>
      <c r="CI764"/>
      <c r="CJ764"/>
      <c r="CK764"/>
      <c r="CL764"/>
      <c r="CM764"/>
      <c r="CN764"/>
      <c r="CO764"/>
      <c r="CP764"/>
    </row>
    <row r="765" spans="1:94" s="34" customFormat="1">
      <c r="A765" t="s">
        <v>810</v>
      </c>
      <c r="B765">
        <v>1986</v>
      </c>
      <c r="C765" s="8" t="s">
        <v>161</v>
      </c>
      <c r="D765" s="3" t="s">
        <v>162</v>
      </c>
      <c r="E765">
        <v>1262211</v>
      </c>
      <c r="F765" t="s">
        <v>811</v>
      </c>
      <c r="G765" t="s">
        <v>812</v>
      </c>
      <c r="H765" t="s">
        <v>94</v>
      </c>
      <c r="I765" t="s">
        <v>455</v>
      </c>
      <c r="J765" t="s">
        <v>813</v>
      </c>
      <c r="K765" t="s">
        <v>75</v>
      </c>
      <c r="L765" t="s">
        <v>55</v>
      </c>
      <c r="M765"/>
      <c r="N765"/>
      <c r="O765"/>
      <c r="P765" t="s">
        <v>77</v>
      </c>
      <c r="Q765"/>
      <c r="R765"/>
      <c r="S765"/>
      <c r="T765"/>
      <c r="U765"/>
      <c r="V765"/>
      <c r="W765">
        <v>120</v>
      </c>
      <c r="X765" t="s">
        <v>79</v>
      </c>
      <c r="Y765">
        <v>5</v>
      </c>
      <c r="Z765" t="s">
        <v>81</v>
      </c>
      <c r="AA765" t="s">
        <v>81</v>
      </c>
      <c r="AB765"/>
      <c r="AC765"/>
      <c r="AD765"/>
      <c r="AE765">
        <v>1E-3</v>
      </c>
      <c r="AF765">
        <v>8.0000000000000002E-3</v>
      </c>
      <c r="AG765" t="s">
        <v>121</v>
      </c>
      <c r="AH765"/>
      <c r="AI765">
        <v>1</v>
      </c>
      <c r="AJ765">
        <v>8</v>
      </c>
      <c r="AK765" t="s">
        <v>122</v>
      </c>
      <c r="AL765"/>
      <c r="AM765"/>
      <c r="AN765"/>
      <c r="AO765"/>
      <c r="AP765"/>
      <c r="AQ765"/>
      <c r="AR765" s="5"/>
      <c r="AS765"/>
      <c r="AT765"/>
      <c r="AU765"/>
      <c r="AV765"/>
      <c r="AW765"/>
      <c r="AX765"/>
      <c r="AY765"/>
      <c r="AZ765"/>
      <c r="BA765"/>
      <c r="BB765"/>
      <c r="BC765"/>
      <c r="BD765"/>
      <c r="BE765"/>
      <c r="BF765"/>
      <c r="BG765"/>
      <c r="BH765"/>
      <c r="BI765"/>
      <c r="BJ765"/>
      <c r="BK765"/>
      <c r="BL765"/>
      <c r="BM765"/>
      <c r="BN765"/>
      <c r="BO765"/>
      <c r="BP765"/>
      <c r="BQ765"/>
      <c r="BR765"/>
      <c r="BS765"/>
      <c r="BT765"/>
      <c r="BU765"/>
      <c r="BV765"/>
      <c r="BW765"/>
      <c r="BX765"/>
      <c r="BY765"/>
      <c r="BZ765"/>
      <c r="CA765"/>
      <c r="CB765"/>
      <c r="CC765"/>
      <c r="CD765"/>
      <c r="CE765"/>
      <c r="CF765"/>
      <c r="CG765"/>
      <c r="CH765"/>
      <c r="CI765"/>
      <c r="CJ765"/>
      <c r="CK765"/>
      <c r="CL765"/>
      <c r="CM765"/>
      <c r="CN765"/>
      <c r="CO765"/>
      <c r="CP765"/>
    </row>
    <row r="766" spans="1:94" s="34" customFormat="1">
      <c r="A766" t="s">
        <v>810</v>
      </c>
      <c r="B766">
        <v>1986</v>
      </c>
      <c r="C766" s="8" t="s">
        <v>161</v>
      </c>
      <c r="D766" s="3" t="s">
        <v>162</v>
      </c>
      <c r="E766">
        <v>56360</v>
      </c>
      <c r="F766" t="s">
        <v>817</v>
      </c>
      <c r="G766" t="s">
        <v>818</v>
      </c>
      <c r="H766" t="s">
        <v>94</v>
      </c>
      <c r="I766" t="s">
        <v>455</v>
      </c>
      <c r="J766" t="s">
        <v>813</v>
      </c>
      <c r="K766" t="s">
        <v>75</v>
      </c>
      <c r="L766" t="s">
        <v>55</v>
      </c>
      <c r="M766"/>
      <c r="N766"/>
      <c r="O766"/>
      <c r="P766" t="s">
        <v>77</v>
      </c>
      <c r="Q766"/>
      <c r="R766"/>
      <c r="S766"/>
      <c r="T766"/>
      <c r="U766"/>
      <c r="V766"/>
      <c r="W766">
        <v>168</v>
      </c>
      <c r="X766" t="s">
        <v>79</v>
      </c>
      <c r="Y766">
        <v>7</v>
      </c>
      <c r="Z766" t="s">
        <v>81</v>
      </c>
      <c r="AA766" t="s">
        <v>81</v>
      </c>
      <c r="AB766"/>
      <c r="AC766"/>
      <c r="AD766">
        <v>5.0000000000000001E-3</v>
      </c>
      <c r="AE766"/>
      <c r="AF766"/>
      <c r="AG766" t="s">
        <v>121</v>
      </c>
      <c r="AH766">
        <v>5</v>
      </c>
      <c r="AI766"/>
      <c r="AJ766"/>
      <c r="AK766" t="s">
        <v>122</v>
      </c>
      <c r="AL766"/>
      <c r="AM766" t="s">
        <v>170</v>
      </c>
      <c r="AN766" t="s">
        <v>170</v>
      </c>
      <c r="AO766" t="s">
        <v>201</v>
      </c>
      <c r="AP766" t="s">
        <v>170</v>
      </c>
      <c r="AQ766" t="s">
        <v>77</v>
      </c>
      <c r="AR766" s="5"/>
      <c r="AS766"/>
      <c r="AT766"/>
      <c r="AU766"/>
      <c r="AV766"/>
      <c r="AW766"/>
      <c r="AX766"/>
      <c r="AY766"/>
      <c r="AZ766"/>
      <c r="BA766"/>
      <c r="BB766"/>
      <c r="BC766"/>
      <c r="BD766"/>
      <c r="BE766"/>
      <c r="BF766"/>
      <c r="BG766"/>
      <c r="BH766"/>
      <c r="BI766"/>
      <c r="BJ766"/>
      <c r="BK766"/>
      <c r="BL766"/>
      <c r="BM766"/>
      <c r="BN766"/>
      <c r="BO766"/>
      <c r="BP766"/>
      <c r="BQ766"/>
      <c r="BR766"/>
      <c r="BS766"/>
      <c r="BT766"/>
      <c r="BU766"/>
      <c r="BV766"/>
      <c r="BW766"/>
      <c r="BX766"/>
      <c r="BY766"/>
      <c r="BZ766"/>
      <c r="CA766"/>
      <c r="CB766"/>
      <c r="CC766"/>
      <c r="CD766"/>
      <c r="CE766"/>
      <c r="CF766"/>
      <c r="CG766"/>
      <c r="CH766"/>
      <c r="CI766"/>
      <c r="CJ766"/>
      <c r="CK766"/>
      <c r="CL766"/>
      <c r="CM766"/>
      <c r="CN766"/>
      <c r="CO766"/>
      <c r="CP766"/>
    </row>
    <row r="767" spans="1:94" s="34" customFormat="1">
      <c r="A767" t="s">
        <v>810</v>
      </c>
      <c r="B767">
        <v>1986</v>
      </c>
      <c r="C767" s="8" t="s">
        <v>161</v>
      </c>
      <c r="D767" s="3" t="s">
        <v>162</v>
      </c>
      <c r="E767">
        <v>56360</v>
      </c>
      <c r="F767" t="s">
        <v>817</v>
      </c>
      <c r="G767" t="s">
        <v>818</v>
      </c>
      <c r="H767" t="s">
        <v>94</v>
      </c>
      <c r="I767" t="s">
        <v>455</v>
      </c>
      <c r="J767" t="s">
        <v>813</v>
      </c>
      <c r="K767" t="s">
        <v>75</v>
      </c>
      <c r="L767" t="s">
        <v>55</v>
      </c>
      <c r="M767"/>
      <c r="N767"/>
      <c r="O767"/>
      <c r="P767" t="s">
        <v>77</v>
      </c>
      <c r="Q767"/>
      <c r="R767"/>
      <c r="S767"/>
      <c r="T767"/>
      <c r="U767"/>
      <c r="V767"/>
      <c r="W767">
        <v>96</v>
      </c>
      <c r="X767" t="s">
        <v>79</v>
      </c>
      <c r="Y767">
        <v>4</v>
      </c>
      <c r="Z767" t="s">
        <v>81</v>
      </c>
      <c r="AA767" t="s">
        <v>81</v>
      </c>
      <c r="AB767"/>
      <c r="AC767"/>
      <c r="AD767">
        <v>5.0000000000000001E-3</v>
      </c>
      <c r="AE767"/>
      <c r="AF767"/>
      <c r="AG767" t="s">
        <v>121</v>
      </c>
      <c r="AH767">
        <v>5</v>
      </c>
      <c r="AI767"/>
      <c r="AJ767"/>
      <c r="AK767" t="s">
        <v>122</v>
      </c>
      <c r="AL767"/>
      <c r="AM767"/>
      <c r="AN767"/>
      <c r="AO767"/>
      <c r="AP767"/>
      <c r="AQ767"/>
      <c r="AR767" s="5"/>
      <c r="AS767"/>
      <c r="AT767"/>
      <c r="AU767"/>
      <c r="AV767"/>
      <c r="AW767"/>
      <c r="AX767"/>
      <c r="AY767"/>
      <c r="AZ767"/>
      <c r="BA767"/>
      <c r="BB767"/>
      <c r="BC767"/>
      <c r="BD767"/>
      <c r="BE767"/>
      <c r="BF767"/>
      <c r="BG767"/>
      <c r="BH767"/>
      <c r="BI767"/>
      <c r="BJ767"/>
      <c r="BK767"/>
      <c r="BL767"/>
      <c r="BM767"/>
      <c r="BN767"/>
      <c r="BO767"/>
      <c r="BP767"/>
      <c r="BQ767"/>
      <c r="BR767"/>
      <c r="BS767"/>
      <c r="BT767"/>
      <c r="BU767"/>
      <c r="BV767"/>
      <c r="BW767"/>
      <c r="BX767"/>
      <c r="BY767"/>
      <c r="BZ767"/>
      <c r="CA767"/>
      <c r="CB767"/>
      <c r="CC767"/>
      <c r="CD767"/>
      <c r="CE767"/>
      <c r="CF767"/>
      <c r="CG767"/>
      <c r="CH767"/>
      <c r="CI767"/>
      <c r="CJ767"/>
      <c r="CK767"/>
      <c r="CL767"/>
      <c r="CM767"/>
      <c r="CN767"/>
      <c r="CO767"/>
      <c r="CP767"/>
    </row>
    <row r="768" spans="1:94" s="34" customFormat="1">
      <c r="A768" t="s">
        <v>810</v>
      </c>
      <c r="B768">
        <v>1986</v>
      </c>
      <c r="C768" s="8" t="s">
        <v>161</v>
      </c>
      <c r="D768" s="3" t="s">
        <v>162</v>
      </c>
      <c r="E768">
        <v>56359</v>
      </c>
      <c r="F768" t="s">
        <v>821</v>
      </c>
      <c r="G768" t="s">
        <v>822</v>
      </c>
      <c r="H768" t="s">
        <v>94</v>
      </c>
      <c r="I768" t="s">
        <v>455</v>
      </c>
      <c r="J768" t="s">
        <v>813</v>
      </c>
      <c r="K768" t="s">
        <v>75</v>
      </c>
      <c r="L768" t="s">
        <v>55</v>
      </c>
      <c r="M768"/>
      <c r="N768"/>
      <c r="O768"/>
      <c r="P768" t="s">
        <v>77</v>
      </c>
      <c r="Q768"/>
      <c r="R768"/>
      <c r="S768"/>
      <c r="T768"/>
      <c r="U768"/>
      <c r="V768"/>
      <c r="W768">
        <v>168</v>
      </c>
      <c r="X768" t="s">
        <v>79</v>
      </c>
      <c r="Y768">
        <v>7</v>
      </c>
      <c r="Z768" t="s">
        <v>81</v>
      </c>
      <c r="AA768" t="s">
        <v>81</v>
      </c>
      <c r="AB768"/>
      <c r="AC768"/>
      <c r="AD768">
        <v>2E-3</v>
      </c>
      <c r="AE768"/>
      <c r="AF768"/>
      <c r="AG768" t="s">
        <v>121</v>
      </c>
      <c r="AH768">
        <v>2</v>
      </c>
      <c r="AI768"/>
      <c r="AJ768"/>
      <c r="AK768" t="s">
        <v>122</v>
      </c>
      <c r="AL768"/>
      <c r="AM768" t="s">
        <v>170</v>
      </c>
      <c r="AN768" t="s">
        <v>170</v>
      </c>
      <c r="AO768" t="s">
        <v>201</v>
      </c>
      <c r="AP768" t="s">
        <v>170</v>
      </c>
      <c r="AQ768" t="s">
        <v>77</v>
      </c>
      <c r="AR768" s="5" t="s">
        <v>124</v>
      </c>
      <c r="AS768"/>
      <c r="AT768"/>
      <c r="AU768"/>
      <c r="AV768"/>
      <c r="AW768"/>
      <c r="AX768"/>
      <c r="AY768"/>
      <c r="AZ768"/>
      <c r="BA768"/>
      <c r="BB768"/>
      <c r="BC768"/>
      <c r="BD768"/>
      <c r="BE768"/>
      <c r="BF768"/>
      <c r="BG768"/>
      <c r="BH768"/>
      <c r="BI768"/>
      <c r="BJ768"/>
      <c r="BK768"/>
      <c r="BL768"/>
      <c r="BM768"/>
      <c r="BN768"/>
      <c r="BO768"/>
      <c r="BP768"/>
      <c r="BQ768"/>
      <c r="BR768"/>
      <c r="BS768"/>
      <c r="BT768"/>
      <c r="BU768"/>
      <c r="BV768"/>
      <c r="BW768"/>
      <c r="BX768"/>
      <c r="BY768"/>
      <c r="BZ768"/>
      <c r="CA768"/>
      <c r="CB768"/>
      <c r="CC768"/>
      <c r="CD768"/>
      <c r="CE768"/>
      <c r="CF768"/>
      <c r="CG768"/>
      <c r="CH768"/>
      <c r="CI768"/>
      <c r="CJ768"/>
      <c r="CK768"/>
      <c r="CL768"/>
      <c r="CM768"/>
      <c r="CN768"/>
      <c r="CO768"/>
      <c r="CP768"/>
    </row>
    <row r="769" spans="1:94" s="34" customFormat="1">
      <c r="A769" t="s">
        <v>810</v>
      </c>
      <c r="B769">
        <v>1986</v>
      </c>
      <c r="C769" s="8" t="s">
        <v>161</v>
      </c>
      <c r="D769" s="3" t="s">
        <v>162</v>
      </c>
      <c r="E769">
        <v>56359</v>
      </c>
      <c r="F769" t="s">
        <v>821</v>
      </c>
      <c r="G769" t="s">
        <v>822</v>
      </c>
      <c r="H769" t="s">
        <v>94</v>
      </c>
      <c r="I769" t="s">
        <v>455</v>
      </c>
      <c r="J769" t="s">
        <v>813</v>
      </c>
      <c r="K769" t="s">
        <v>75</v>
      </c>
      <c r="L769" t="s">
        <v>55</v>
      </c>
      <c r="M769"/>
      <c r="N769"/>
      <c r="O769"/>
      <c r="P769" t="s">
        <v>77</v>
      </c>
      <c r="Q769"/>
      <c r="R769"/>
      <c r="S769"/>
      <c r="T769"/>
      <c r="U769"/>
      <c r="V769"/>
      <c r="W769">
        <v>96</v>
      </c>
      <c r="X769" t="s">
        <v>79</v>
      </c>
      <c r="Y769">
        <v>4</v>
      </c>
      <c r="Z769" t="s">
        <v>81</v>
      </c>
      <c r="AA769" t="s">
        <v>81</v>
      </c>
      <c r="AB769"/>
      <c r="AC769"/>
      <c r="AD769">
        <v>4.0000000000000001E-3</v>
      </c>
      <c r="AE769"/>
      <c r="AF769"/>
      <c r="AG769" t="s">
        <v>121</v>
      </c>
      <c r="AH769">
        <v>4</v>
      </c>
      <c r="AI769"/>
      <c r="AJ769"/>
      <c r="AK769" t="s">
        <v>122</v>
      </c>
      <c r="AL769"/>
      <c r="AM769"/>
      <c r="AN769"/>
      <c r="AO769"/>
      <c r="AP769"/>
      <c r="AQ769"/>
      <c r="AR769" s="5"/>
      <c r="AS769"/>
      <c r="AT769"/>
      <c r="AU769"/>
      <c r="AV769"/>
      <c r="AW769"/>
      <c r="AX769"/>
      <c r="AY769"/>
      <c r="AZ769"/>
      <c r="BA769"/>
      <c r="BB769"/>
      <c r="BC769"/>
      <c r="BD769"/>
      <c r="BE769"/>
      <c r="BF769"/>
      <c r="BG769"/>
      <c r="BH769"/>
      <c r="BI769"/>
      <c r="BJ769"/>
      <c r="BK769"/>
      <c r="BL769"/>
      <c r="BM769"/>
      <c r="BN769"/>
      <c r="BO769"/>
      <c r="BP769"/>
      <c r="BQ769"/>
      <c r="BR769"/>
      <c r="BS769"/>
      <c r="BT769"/>
      <c r="BU769"/>
      <c r="BV769"/>
      <c r="BW769"/>
      <c r="BX769"/>
      <c r="BY769"/>
      <c r="BZ769"/>
      <c r="CA769"/>
      <c r="CB769"/>
      <c r="CC769"/>
      <c r="CD769"/>
      <c r="CE769"/>
      <c r="CF769"/>
      <c r="CG769"/>
      <c r="CH769"/>
      <c r="CI769"/>
      <c r="CJ769"/>
      <c r="CK769"/>
      <c r="CL769"/>
      <c r="CM769"/>
      <c r="CN769"/>
      <c r="CO769"/>
      <c r="CP769"/>
    </row>
    <row r="770" spans="1:94" s="34" customFormat="1">
      <c r="A770" t="s">
        <v>810</v>
      </c>
      <c r="B770">
        <v>1986</v>
      </c>
      <c r="C770" s="8" t="s">
        <v>161</v>
      </c>
      <c r="D770" s="3" t="s">
        <v>162</v>
      </c>
      <c r="E770">
        <v>639587</v>
      </c>
      <c r="F770" t="s">
        <v>819</v>
      </c>
      <c r="G770" t="s">
        <v>820</v>
      </c>
      <c r="H770" t="s">
        <v>94</v>
      </c>
      <c r="I770" t="s">
        <v>455</v>
      </c>
      <c r="J770" t="s">
        <v>813</v>
      </c>
      <c r="K770" t="s">
        <v>75</v>
      </c>
      <c r="L770" t="s">
        <v>55</v>
      </c>
      <c r="M770"/>
      <c r="N770"/>
      <c r="O770"/>
      <c r="P770" t="s">
        <v>77</v>
      </c>
      <c r="Q770"/>
      <c r="R770"/>
      <c r="S770"/>
      <c r="T770"/>
      <c r="U770"/>
      <c r="V770"/>
      <c r="W770">
        <v>96</v>
      </c>
      <c r="X770" t="s">
        <v>79</v>
      </c>
      <c r="Y770">
        <v>4</v>
      </c>
      <c r="Z770" t="s">
        <v>81</v>
      </c>
      <c r="AA770" t="s">
        <v>81</v>
      </c>
      <c r="AB770"/>
      <c r="AC770"/>
      <c r="AD770">
        <v>5.0000000000000001E-3</v>
      </c>
      <c r="AE770"/>
      <c r="AF770"/>
      <c r="AG770" t="s">
        <v>121</v>
      </c>
      <c r="AH770">
        <v>5</v>
      </c>
      <c r="AI770"/>
      <c r="AJ770"/>
      <c r="AK770" t="s">
        <v>122</v>
      </c>
      <c r="AL770"/>
      <c r="AM770" t="s">
        <v>170</v>
      </c>
      <c r="AN770" t="s">
        <v>170</v>
      </c>
      <c r="AO770" t="s">
        <v>201</v>
      </c>
      <c r="AP770" t="s">
        <v>170</v>
      </c>
      <c r="AQ770" t="s">
        <v>77</v>
      </c>
      <c r="AR770" s="5"/>
      <c r="AS770"/>
      <c r="AT770"/>
      <c r="AU770"/>
      <c r="AV770"/>
      <c r="AW770"/>
      <c r="AX770"/>
      <c r="AY770"/>
      <c r="AZ770"/>
      <c r="BA770"/>
      <c r="BB770"/>
      <c r="BC770"/>
      <c r="BD770"/>
      <c r="BE770"/>
      <c r="BF770"/>
      <c r="BG770"/>
      <c r="BH770"/>
      <c r="BI770"/>
      <c r="BJ770"/>
      <c r="BK770"/>
      <c r="BL770"/>
      <c r="BM770"/>
      <c r="BN770"/>
      <c r="BO770"/>
      <c r="BP770"/>
      <c r="BQ770"/>
      <c r="BR770"/>
      <c r="BS770"/>
      <c r="BT770"/>
      <c r="BU770"/>
      <c r="BV770"/>
      <c r="BW770"/>
      <c r="BX770"/>
      <c r="BY770"/>
      <c r="BZ770"/>
      <c r="CA770"/>
      <c r="CB770"/>
      <c r="CC770"/>
      <c r="CD770"/>
      <c r="CE770"/>
      <c r="CF770"/>
      <c r="CG770"/>
      <c r="CH770"/>
      <c r="CI770"/>
      <c r="CJ770"/>
      <c r="CK770"/>
      <c r="CL770"/>
      <c r="CM770"/>
      <c r="CN770"/>
      <c r="CO770"/>
      <c r="CP770"/>
    </row>
    <row r="771" spans="1:94" s="34" customFormat="1">
      <c r="A771" t="s">
        <v>810</v>
      </c>
      <c r="B771">
        <v>1986</v>
      </c>
      <c r="C771" s="8" t="s">
        <v>161</v>
      </c>
      <c r="D771" s="3" t="s">
        <v>162</v>
      </c>
      <c r="E771">
        <v>639587</v>
      </c>
      <c r="F771" t="s">
        <v>819</v>
      </c>
      <c r="G771" t="s">
        <v>820</v>
      </c>
      <c r="H771" t="s">
        <v>94</v>
      </c>
      <c r="I771" t="s">
        <v>455</v>
      </c>
      <c r="J771" t="s">
        <v>813</v>
      </c>
      <c r="K771" t="s">
        <v>75</v>
      </c>
      <c r="L771" t="s">
        <v>55</v>
      </c>
      <c r="M771"/>
      <c r="N771"/>
      <c r="O771"/>
      <c r="P771" t="s">
        <v>77</v>
      </c>
      <c r="Q771"/>
      <c r="R771"/>
      <c r="S771"/>
      <c r="T771"/>
      <c r="U771"/>
      <c r="V771"/>
      <c r="W771">
        <v>168</v>
      </c>
      <c r="X771" t="s">
        <v>79</v>
      </c>
      <c r="Y771">
        <v>7</v>
      </c>
      <c r="Z771" t="s">
        <v>81</v>
      </c>
      <c r="AA771" t="s">
        <v>81</v>
      </c>
      <c r="AB771"/>
      <c r="AC771"/>
      <c r="AD771">
        <v>2.5000000000000001E-3</v>
      </c>
      <c r="AE771"/>
      <c r="AF771"/>
      <c r="AG771" t="s">
        <v>121</v>
      </c>
      <c r="AH771">
        <v>2.5</v>
      </c>
      <c r="AI771"/>
      <c r="AJ771"/>
      <c r="AK771" t="s">
        <v>122</v>
      </c>
      <c r="AL771"/>
      <c r="AM771"/>
      <c r="AN771"/>
      <c r="AO771"/>
      <c r="AP771"/>
      <c r="AQ771"/>
      <c r="AR771" s="5"/>
      <c r="AS771"/>
      <c r="AT771"/>
      <c r="AU771"/>
      <c r="AV771"/>
      <c r="AW771"/>
      <c r="AX771"/>
      <c r="AY771"/>
      <c r="AZ771"/>
      <c r="BA771"/>
      <c r="BB771"/>
      <c r="BC771"/>
      <c r="BD771"/>
      <c r="BE771"/>
      <c r="BF771"/>
      <c r="BG771"/>
      <c r="BH771"/>
      <c r="BI771"/>
      <c r="BJ771"/>
      <c r="BK771"/>
      <c r="BL771"/>
      <c r="BM771"/>
      <c r="BN771"/>
      <c r="BO771"/>
      <c r="BP771"/>
      <c r="BQ771"/>
      <c r="BR771"/>
      <c r="BS771"/>
      <c r="BT771"/>
      <c r="BU771"/>
      <c r="BV771"/>
      <c r="BW771"/>
      <c r="BX771"/>
      <c r="BY771"/>
      <c r="BZ771"/>
      <c r="CA771"/>
      <c r="CB771"/>
      <c r="CC771"/>
      <c r="CD771"/>
      <c r="CE771"/>
      <c r="CF771"/>
      <c r="CG771"/>
      <c r="CH771"/>
      <c r="CI771"/>
      <c r="CJ771"/>
      <c r="CK771"/>
      <c r="CL771"/>
      <c r="CM771"/>
      <c r="CN771"/>
      <c r="CO771"/>
      <c r="CP771"/>
    </row>
    <row r="772" spans="1:94" s="34" customFormat="1">
      <c r="A772" t="s">
        <v>810</v>
      </c>
      <c r="B772">
        <v>1986</v>
      </c>
      <c r="C772" s="8" t="s">
        <v>161</v>
      </c>
      <c r="D772" s="3" t="s">
        <v>162</v>
      </c>
      <c r="E772">
        <v>639587</v>
      </c>
      <c r="F772" t="s">
        <v>819</v>
      </c>
      <c r="G772" t="s">
        <v>820</v>
      </c>
      <c r="H772" t="s">
        <v>94</v>
      </c>
      <c r="I772" t="s">
        <v>455</v>
      </c>
      <c r="J772" t="s">
        <v>813</v>
      </c>
      <c r="K772" t="s">
        <v>75</v>
      </c>
      <c r="L772" t="s">
        <v>55</v>
      </c>
      <c r="M772"/>
      <c r="N772"/>
      <c r="O772"/>
      <c r="P772" t="s">
        <v>77</v>
      </c>
      <c r="Q772"/>
      <c r="R772"/>
      <c r="S772"/>
      <c r="T772"/>
      <c r="U772"/>
      <c r="V772"/>
      <c r="W772">
        <v>168</v>
      </c>
      <c r="X772" t="s">
        <v>79</v>
      </c>
      <c r="Y772">
        <v>7</v>
      </c>
      <c r="Z772" t="s">
        <v>81</v>
      </c>
      <c r="AA772" t="s">
        <v>81</v>
      </c>
      <c r="AB772"/>
      <c r="AC772"/>
      <c r="AD772">
        <v>5.0000000000000001E-3</v>
      </c>
      <c r="AE772"/>
      <c r="AF772"/>
      <c r="AG772" t="s">
        <v>121</v>
      </c>
      <c r="AH772">
        <v>5</v>
      </c>
      <c r="AI772"/>
      <c r="AJ772"/>
      <c r="AK772" t="s">
        <v>122</v>
      </c>
      <c r="AL772"/>
      <c r="AM772"/>
      <c r="AN772"/>
      <c r="AO772"/>
      <c r="AP772"/>
      <c r="AQ772"/>
      <c r="AR772" s="5"/>
      <c r="AS772"/>
      <c r="AT772"/>
      <c r="AU772"/>
      <c r="AV772"/>
      <c r="AW772"/>
      <c r="AX772"/>
      <c r="AY772"/>
      <c r="AZ772"/>
      <c r="BA772"/>
      <c r="BB772"/>
      <c r="BC772"/>
      <c r="BD772"/>
      <c r="BE772"/>
      <c r="BF772"/>
      <c r="BG772"/>
      <c r="BH772"/>
      <c r="BI772"/>
      <c r="BJ772"/>
      <c r="BK772"/>
      <c r="BL772"/>
      <c r="BM772"/>
      <c r="BN772"/>
      <c r="BO772"/>
      <c r="BP772"/>
      <c r="BQ772"/>
      <c r="BR772"/>
      <c r="BS772"/>
      <c r="BT772"/>
      <c r="BU772"/>
      <c r="BV772"/>
      <c r="BW772"/>
      <c r="BX772"/>
      <c r="BY772"/>
      <c r="BZ772"/>
      <c r="CA772"/>
      <c r="CB772"/>
      <c r="CC772"/>
      <c r="CD772"/>
      <c r="CE772"/>
      <c r="CF772"/>
      <c r="CG772"/>
      <c r="CH772"/>
      <c r="CI772"/>
      <c r="CJ772"/>
      <c r="CK772"/>
      <c r="CL772"/>
      <c r="CM772"/>
      <c r="CN772"/>
      <c r="CO772"/>
      <c r="CP772"/>
    </row>
    <row r="773" spans="1:94" s="34" customFormat="1">
      <c r="A773" t="s">
        <v>823</v>
      </c>
      <c r="B773" t="str">
        <f t="shared" ref="B773:B821" si="96">RIGHT(A773,5)</f>
        <v xml:space="preserve"> 2014</v>
      </c>
      <c r="C773" s="3" t="s">
        <v>71</v>
      </c>
      <c r="D773" s="3" t="s">
        <v>72</v>
      </c>
      <c r="E773" s="9" t="s">
        <v>243</v>
      </c>
      <c r="F773" t="s">
        <v>244</v>
      </c>
      <c r="G773" t="s">
        <v>245</v>
      </c>
      <c r="H773" t="s">
        <v>51</v>
      </c>
      <c r="I773" s="3" t="s">
        <v>531</v>
      </c>
      <c r="J773" t="s">
        <v>74</v>
      </c>
      <c r="K773" t="s">
        <v>96</v>
      </c>
      <c r="L773" t="s">
        <v>97</v>
      </c>
      <c r="M773" t="s">
        <v>824</v>
      </c>
      <c r="N773"/>
      <c r="O773">
        <v>30</v>
      </c>
      <c r="P773" t="s">
        <v>77</v>
      </c>
      <c r="Q773">
        <v>1</v>
      </c>
      <c r="R773">
        <v>7.5</v>
      </c>
      <c r="S773" t="s">
        <v>825</v>
      </c>
      <c r="T773">
        <v>7500</v>
      </c>
      <c r="U773" t="s">
        <v>826</v>
      </c>
      <c r="V773">
        <v>28</v>
      </c>
      <c r="W773">
        <v>28</v>
      </c>
      <c r="X773" t="s">
        <v>103</v>
      </c>
      <c r="Y773">
        <v>28</v>
      </c>
      <c r="Z773" t="s">
        <v>194</v>
      </c>
      <c r="AA773" t="s">
        <v>195</v>
      </c>
      <c r="AB773"/>
      <c r="AC773"/>
      <c r="AD773"/>
      <c r="AE773"/>
      <c r="AF773"/>
      <c r="AG773"/>
      <c r="AH773"/>
      <c r="AI773"/>
      <c r="AJ773"/>
      <c r="AK773"/>
      <c r="AL773"/>
      <c r="AM773" t="s">
        <v>64</v>
      </c>
      <c r="AN773" t="s">
        <v>65</v>
      </c>
      <c r="AO773"/>
      <c r="AP773"/>
      <c r="AQ773" t="s">
        <v>77</v>
      </c>
      <c r="AR773" s="5"/>
      <c r="AS773"/>
      <c r="AT773" t="s">
        <v>68</v>
      </c>
      <c r="AU773" t="s">
        <v>68</v>
      </c>
      <c r="AV773"/>
      <c r="AW773"/>
      <c r="AX773"/>
      <c r="AY773"/>
      <c r="AZ773"/>
      <c r="BA773"/>
      <c r="BB773"/>
      <c r="BC773"/>
      <c r="BD773"/>
      <c r="BE773"/>
      <c r="BF773"/>
      <c r="BG773"/>
      <c r="BH773"/>
      <c r="BI773"/>
      <c r="BJ773"/>
      <c r="BK773"/>
      <c r="BL773"/>
      <c r="BM773"/>
      <c r="BN773"/>
      <c r="BO773"/>
      <c r="BP773"/>
      <c r="BQ773"/>
      <c r="BR773"/>
      <c r="BS773"/>
      <c r="BT773"/>
      <c r="BU773"/>
      <c r="BV773"/>
      <c r="BW773"/>
      <c r="BX773"/>
      <c r="BY773"/>
      <c r="BZ773"/>
      <c r="CA773"/>
      <c r="CB773"/>
      <c r="CC773"/>
      <c r="CD773"/>
      <c r="CE773"/>
      <c r="CF773"/>
      <c r="CG773"/>
      <c r="CH773"/>
      <c r="CI773"/>
      <c r="CJ773"/>
      <c r="CK773"/>
      <c r="CL773"/>
      <c r="CM773"/>
      <c r="CN773"/>
      <c r="CO773"/>
      <c r="CP773"/>
    </row>
    <row r="774" spans="1:94" s="34" customFormat="1">
      <c r="A774" t="s">
        <v>823</v>
      </c>
      <c r="B774" t="str">
        <f t="shared" si="96"/>
        <v xml:space="preserve"> 2014</v>
      </c>
      <c r="C774" s="3" t="s">
        <v>71</v>
      </c>
      <c r="D774" s="3" t="s">
        <v>223</v>
      </c>
      <c r="E774" s="6" t="s">
        <v>247</v>
      </c>
      <c r="F774" t="s">
        <v>244</v>
      </c>
      <c r="G774" t="s">
        <v>827</v>
      </c>
      <c r="H774" t="s">
        <v>51</v>
      </c>
      <c r="I774" s="3" t="s">
        <v>531</v>
      </c>
      <c r="J774" t="s">
        <v>74</v>
      </c>
      <c r="K774" t="s">
        <v>96</v>
      </c>
      <c r="L774" t="s">
        <v>97</v>
      </c>
      <c r="M774" t="s">
        <v>824</v>
      </c>
      <c r="N774"/>
      <c r="O774">
        <v>30</v>
      </c>
      <c r="P774" t="s">
        <v>77</v>
      </c>
      <c r="Q774">
        <v>1</v>
      </c>
      <c r="R774">
        <v>7.5</v>
      </c>
      <c r="S774" t="s">
        <v>825</v>
      </c>
      <c r="T774">
        <v>7500</v>
      </c>
      <c r="U774" t="s">
        <v>826</v>
      </c>
      <c r="V774">
        <v>28</v>
      </c>
      <c r="W774">
        <v>28</v>
      </c>
      <c r="X774" t="s">
        <v>103</v>
      </c>
      <c r="Y774">
        <v>28</v>
      </c>
      <c r="Z774" t="s">
        <v>194</v>
      </c>
      <c r="AA774" t="s">
        <v>195</v>
      </c>
      <c r="AB774"/>
      <c r="AC774"/>
      <c r="AD774"/>
      <c r="AE774"/>
      <c r="AF774"/>
      <c r="AG774"/>
      <c r="AH774"/>
      <c r="AI774"/>
      <c r="AJ774"/>
      <c r="AK774"/>
      <c r="AL774"/>
      <c r="AM774" t="s">
        <v>64</v>
      </c>
      <c r="AN774" t="s">
        <v>65</v>
      </c>
      <c r="AO774"/>
      <c r="AP774"/>
      <c r="AQ774" t="s">
        <v>77</v>
      </c>
      <c r="AR774" s="5"/>
      <c r="AS774"/>
      <c r="AT774" t="s">
        <v>68</v>
      </c>
      <c r="AU774" t="s">
        <v>68</v>
      </c>
      <c r="AV774"/>
      <c r="AW774"/>
      <c r="AX774"/>
      <c r="AY774"/>
      <c r="AZ774"/>
      <c r="BA774"/>
      <c r="BB774"/>
      <c r="BC774"/>
      <c r="BD774"/>
      <c r="BE774"/>
      <c r="BF774"/>
      <c r="BG774"/>
      <c r="BH774"/>
      <c r="BI774"/>
      <c r="BJ774"/>
      <c r="BK774"/>
      <c r="BL774"/>
      <c r="BM774"/>
      <c r="BN774"/>
      <c r="BO774"/>
      <c r="BP774"/>
      <c r="BQ774"/>
      <c r="BR774"/>
      <c r="BS774"/>
      <c r="BT774"/>
      <c r="BU774"/>
      <c r="BV774"/>
      <c r="BW774"/>
      <c r="BX774"/>
      <c r="BY774"/>
      <c r="BZ774"/>
      <c r="CA774"/>
      <c r="CB774"/>
      <c r="CC774"/>
      <c r="CD774"/>
      <c r="CE774"/>
      <c r="CF774"/>
      <c r="CG774"/>
      <c r="CH774"/>
      <c r="CI774"/>
      <c r="CJ774"/>
      <c r="CK774"/>
      <c r="CL774"/>
      <c r="CM774"/>
      <c r="CN774"/>
      <c r="CO774"/>
      <c r="CP774"/>
    </row>
    <row r="775" spans="1:94" s="34" customFormat="1">
      <c r="A775" t="s">
        <v>823</v>
      </c>
      <c r="B775" t="str">
        <f t="shared" si="96"/>
        <v xml:space="preserve"> 2014</v>
      </c>
      <c r="C775" s="3" t="s">
        <v>71</v>
      </c>
      <c r="D775" s="3" t="s">
        <v>223</v>
      </c>
      <c r="E775" s="6" t="s">
        <v>247</v>
      </c>
      <c r="F775" t="s">
        <v>244</v>
      </c>
      <c r="G775" t="s">
        <v>828</v>
      </c>
      <c r="H775" t="s">
        <v>51</v>
      </c>
      <c r="I775" s="3" t="s">
        <v>531</v>
      </c>
      <c r="J775" t="s">
        <v>74</v>
      </c>
      <c r="K775" t="s">
        <v>96</v>
      </c>
      <c r="L775" t="s">
        <v>97</v>
      </c>
      <c r="M775" t="s">
        <v>824</v>
      </c>
      <c r="N775"/>
      <c r="O775">
        <v>30</v>
      </c>
      <c r="P775" t="s">
        <v>77</v>
      </c>
      <c r="Q775">
        <v>1</v>
      </c>
      <c r="R775">
        <v>7.5</v>
      </c>
      <c r="S775" t="s">
        <v>825</v>
      </c>
      <c r="T775">
        <v>7500</v>
      </c>
      <c r="U775" t="s">
        <v>826</v>
      </c>
      <c r="V775">
        <v>28</v>
      </c>
      <c r="W775">
        <v>28</v>
      </c>
      <c r="X775" t="s">
        <v>103</v>
      </c>
      <c r="Y775">
        <v>28</v>
      </c>
      <c r="Z775" t="s">
        <v>194</v>
      </c>
      <c r="AA775" t="s">
        <v>195</v>
      </c>
      <c r="AB775"/>
      <c r="AC775"/>
      <c r="AD775"/>
      <c r="AE775"/>
      <c r="AF775"/>
      <c r="AG775"/>
      <c r="AH775"/>
      <c r="AI775"/>
      <c r="AJ775"/>
      <c r="AK775"/>
      <c r="AL775"/>
      <c r="AM775" t="s">
        <v>64</v>
      </c>
      <c r="AN775" t="s">
        <v>65</v>
      </c>
      <c r="AO775"/>
      <c r="AP775"/>
      <c r="AQ775" t="s">
        <v>77</v>
      </c>
      <c r="AR775" s="5"/>
      <c r="AS775"/>
      <c r="AT775" t="s">
        <v>68</v>
      </c>
      <c r="AU775" t="s">
        <v>68</v>
      </c>
      <c r="AV775"/>
      <c r="AW775"/>
      <c r="AX775"/>
      <c r="AY775"/>
      <c r="AZ775"/>
      <c r="BA775"/>
      <c r="BB775"/>
      <c r="BC775"/>
      <c r="BD775"/>
      <c r="BE775"/>
      <c r="BF775"/>
      <c r="BG775"/>
      <c r="BH775"/>
      <c r="BI775"/>
      <c r="BJ775"/>
      <c r="BK775"/>
      <c r="BL775"/>
      <c r="BM775"/>
      <c r="BN775"/>
      <c r="BO775"/>
      <c r="BP775"/>
      <c r="BQ775"/>
      <c r="BR775"/>
      <c r="BS775"/>
      <c r="BT775"/>
      <c r="BU775"/>
      <c r="BV775"/>
      <c r="BW775"/>
      <c r="BX775"/>
      <c r="BY775"/>
      <c r="BZ775"/>
      <c r="CA775"/>
      <c r="CB775"/>
      <c r="CC775"/>
      <c r="CD775"/>
      <c r="CE775"/>
      <c r="CF775"/>
      <c r="CG775"/>
      <c r="CH775"/>
      <c r="CI775"/>
      <c r="CJ775"/>
      <c r="CK775"/>
      <c r="CL775"/>
      <c r="CM775"/>
      <c r="CN775"/>
      <c r="CO775"/>
      <c r="CP775"/>
    </row>
    <row r="776" spans="1:94" s="34" customFormat="1" ht="31.5">
      <c r="A776" t="s">
        <v>823</v>
      </c>
      <c r="B776" t="str">
        <f t="shared" si="96"/>
        <v xml:space="preserve"> 2014</v>
      </c>
      <c r="C776" s="3" t="s">
        <v>71</v>
      </c>
      <c r="D776" s="3" t="s">
        <v>72</v>
      </c>
      <c r="E776" s="9" t="s">
        <v>243</v>
      </c>
      <c r="F776" t="s">
        <v>244</v>
      </c>
      <c r="G776" t="s">
        <v>245</v>
      </c>
      <c r="H776" t="s">
        <v>51</v>
      </c>
      <c r="I776" s="3" t="s">
        <v>531</v>
      </c>
      <c r="J776" t="s">
        <v>74</v>
      </c>
      <c r="K776" t="s">
        <v>96</v>
      </c>
      <c r="L776" t="s">
        <v>97</v>
      </c>
      <c r="M776" t="s">
        <v>824</v>
      </c>
      <c r="N776"/>
      <c r="O776">
        <v>30</v>
      </c>
      <c r="P776" t="s">
        <v>77</v>
      </c>
      <c r="Q776">
        <v>1</v>
      </c>
      <c r="R776">
        <v>7.5</v>
      </c>
      <c r="S776" t="s">
        <v>825</v>
      </c>
      <c r="T776">
        <v>7500</v>
      </c>
      <c r="U776" t="s">
        <v>826</v>
      </c>
      <c r="V776">
        <v>28</v>
      </c>
      <c r="W776">
        <v>28</v>
      </c>
      <c r="X776" t="s">
        <v>103</v>
      </c>
      <c r="Y776">
        <v>28</v>
      </c>
      <c r="Z776" t="s">
        <v>81</v>
      </c>
      <c r="AA776" t="s">
        <v>81</v>
      </c>
      <c r="AB776"/>
      <c r="AC776"/>
      <c r="AD776">
        <v>7.5</v>
      </c>
      <c r="AE776"/>
      <c r="AF776"/>
      <c r="AG776" t="s">
        <v>825</v>
      </c>
      <c r="AH776">
        <v>7500</v>
      </c>
      <c r="AI776"/>
      <c r="AJ776"/>
      <c r="AK776" t="s">
        <v>826</v>
      </c>
      <c r="AL776">
        <v>0</v>
      </c>
      <c r="AM776" t="str">
        <f>IF(ISBLANK(AL776),"",IF(AL776&gt;=75,"Severe",IF(AL776&gt;=25,"Significant",IF(AL776&gt;=1,"Some", IF(AL776=0,"None")))))</f>
        <v>None</v>
      </c>
      <c r="AN776" t="str">
        <f>IF(ISBLANK(AL776),"",IF(AL776&gt;=75,"None",IF(AL776&gt;=25,"Low",IF(AL776&gt;=1,"Medium", IF(AL776=0,"High")))))</f>
        <v>High</v>
      </c>
      <c r="AO776" t="str">
        <f t="shared" ref="AO776:AP778" si="97">AM776</f>
        <v>None</v>
      </c>
      <c r="AP776" t="str">
        <f t="shared" si="97"/>
        <v>High</v>
      </c>
      <c r="AQ776" t="s">
        <v>77</v>
      </c>
      <c r="AR776" s="4" t="s">
        <v>829</v>
      </c>
      <c r="AS776"/>
      <c r="AT776" t="s">
        <v>68</v>
      </c>
      <c r="AU776" t="s">
        <v>68</v>
      </c>
      <c r="AV776"/>
      <c r="AW776"/>
      <c r="AX776"/>
      <c r="AY776"/>
      <c r="AZ776"/>
      <c r="BA776"/>
      <c r="BB776"/>
      <c r="BC776"/>
      <c r="BD776"/>
      <c r="BE776"/>
      <c r="BF776"/>
      <c r="BG776"/>
      <c r="BH776"/>
      <c r="BI776"/>
      <c r="BJ776"/>
      <c r="BK776"/>
      <c r="BL776"/>
      <c r="BM776"/>
      <c r="BN776"/>
      <c r="BO776"/>
      <c r="BP776"/>
      <c r="BQ776"/>
      <c r="BR776"/>
      <c r="BS776"/>
      <c r="BT776"/>
      <c r="BU776"/>
      <c r="BV776"/>
      <c r="BW776"/>
      <c r="BX776"/>
      <c r="BY776"/>
      <c r="BZ776"/>
      <c r="CA776"/>
      <c r="CB776"/>
      <c r="CC776"/>
      <c r="CD776"/>
      <c r="CE776"/>
      <c r="CF776"/>
      <c r="CG776"/>
      <c r="CH776"/>
      <c r="CI776"/>
      <c r="CJ776"/>
      <c r="CK776"/>
      <c r="CL776"/>
      <c r="CM776"/>
      <c r="CN776"/>
      <c r="CO776"/>
      <c r="CP776"/>
    </row>
    <row r="777" spans="1:94" s="34" customFormat="1">
      <c r="A777" t="s">
        <v>823</v>
      </c>
      <c r="B777" t="str">
        <f t="shared" si="96"/>
        <v xml:space="preserve"> 2014</v>
      </c>
      <c r="C777" s="3" t="s">
        <v>71</v>
      </c>
      <c r="D777" s="3" t="s">
        <v>223</v>
      </c>
      <c r="E777" s="6" t="s">
        <v>247</v>
      </c>
      <c r="F777" t="s">
        <v>244</v>
      </c>
      <c r="G777" t="s">
        <v>827</v>
      </c>
      <c r="H777" t="s">
        <v>51</v>
      </c>
      <c r="I777" s="3" t="s">
        <v>531</v>
      </c>
      <c r="J777" t="s">
        <v>74</v>
      </c>
      <c r="K777" t="s">
        <v>96</v>
      </c>
      <c r="L777" t="s">
        <v>97</v>
      </c>
      <c r="M777" t="s">
        <v>824</v>
      </c>
      <c r="N777"/>
      <c r="O777">
        <v>30</v>
      </c>
      <c r="P777" t="s">
        <v>77</v>
      </c>
      <c r="Q777">
        <v>1</v>
      </c>
      <c r="R777">
        <v>7.5</v>
      </c>
      <c r="S777" t="s">
        <v>825</v>
      </c>
      <c r="T777">
        <v>7500</v>
      </c>
      <c r="U777" t="s">
        <v>826</v>
      </c>
      <c r="V777">
        <v>28</v>
      </c>
      <c r="W777">
        <v>28</v>
      </c>
      <c r="X777" t="s">
        <v>103</v>
      </c>
      <c r="Y777">
        <v>28</v>
      </c>
      <c r="Z777" t="s">
        <v>81</v>
      </c>
      <c r="AA777" t="s">
        <v>81</v>
      </c>
      <c r="AB777"/>
      <c r="AC777"/>
      <c r="AD777">
        <v>7.5</v>
      </c>
      <c r="AE777"/>
      <c r="AF777"/>
      <c r="AG777" t="s">
        <v>825</v>
      </c>
      <c r="AH777">
        <v>7500</v>
      </c>
      <c r="AI777"/>
      <c r="AJ777"/>
      <c r="AK777" t="s">
        <v>826</v>
      </c>
      <c r="AL777">
        <v>0</v>
      </c>
      <c r="AM777" t="str">
        <f>IF(ISBLANK(AL777),"",IF(AL777&gt;=75,"Severe",IF(AL777&gt;=25,"Significant",IF(AL777&gt;=1,"Some", IF(AL777=0,"None")))))</f>
        <v>None</v>
      </c>
      <c r="AN777" t="str">
        <f>IF(ISBLANK(AL777),"",IF(AL777&gt;=75,"None",IF(AL777&gt;=25,"Low",IF(AL777&gt;=1,"Medium", IF(AL777=0,"High")))))</f>
        <v>High</v>
      </c>
      <c r="AO777" t="str">
        <f t="shared" si="97"/>
        <v>None</v>
      </c>
      <c r="AP777" t="str">
        <f t="shared" si="97"/>
        <v>High</v>
      </c>
      <c r="AQ777" t="s">
        <v>77</v>
      </c>
      <c r="AR777" s="5"/>
      <c r="AS777"/>
      <c r="AT777" t="s">
        <v>68</v>
      </c>
      <c r="AU777" t="s">
        <v>68</v>
      </c>
      <c r="AV777"/>
      <c r="AW777"/>
      <c r="AX777"/>
      <c r="AY777"/>
      <c r="AZ777"/>
      <c r="BA777"/>
      <c r="BB777"/>
      <c r="BC777"/>
      <c r="BD777"/>
      <c r="BE777"/>
      <c r="BF777"/>
      <c r="BG777"/>
      <c r="BH777"/>
      <c r="BI777"/>
      <c r="BJ777"/>
      <c r="BK777"/>
      <c r="BL777"/>
      <c r="BM777"/>
      <c r="BN777"/>
      <c r="BO777"/>
      <c r="BP777"/>
      <c r="BQ777"/>
      <c r="BR777"/>
      <c r="BS777"/>
      <c r="BT777"/>
      <c r="BU777"/>
      <c r="BV777"/>
      <c r="BW777"/>
      <c r="BX777"/>
      <c r="BY777"/>
      <c r="BZ777"/>
      <c r="CA777"/>
      <c r="CB777"/>
      <c r="CC777"/>
      <c r="CD777"/>
      <c r="CE777"/>
      <c r="CF777"/>
      <c r="CG777"/>
      <c r="CH777"/>
      <c r="CI777"/>
      <c r="CJ777"/>
      <c r="CK777"/>
      <c r="CL777"/>
      <c r="CM777"/>
      <c r="CN777"/>
      <c r="CO777"/>
      <c r="CP777"/>
    </row>
    <row r="778" spans="1:94" s="34" customFormat="1">
      <c r="A778" t="s">
        <v>823</v>
      </c>
      <c r="B778" t="str">
        <f t="shared" si="96"/>
        <v xml:space="preserve"> 2014</v>
      </c>
      <c r="C778" s="3" t="s">
        <v>71</v>
      </c>
      <c r="D778" s="3" t="s">
        <v>223</v>
      </c>
      <c r="E778" s="6" t="s">
        <v>247</v>
      </c>
      <c r="F778" t="s">
        <v>244</v>
      </c>
      <c r="G778" t="s">
        <v>828</v>
      </c>
      <c r="H778" t="s">
        <v>51</v>
      </c>
      <c r="I778" s="3" t="s">
        <v>531</v>
      </c>
      <c r="J778" t="s">
        <v>74</v>
      </c>
      <c r="K778" t="s">
        <v>96</v>
      </c>
      <c r="L778" t="s">
        <v>97</v>
      </c>
      <c r="M778" t="s">
        <v>824</v>
      </c>
      <c r="N778"/>
      <c r="O778">
        <v>30</v>
      </c>
      <c r="P778" t="s">
        <v>77</v>
      </c>
      <c r="Q778">
        <v>1</v>
      </c>
      <c r="R778">
        <v>7.5</v>
      </c>
      <c r="S778" t="s">
        <v>825</v>
      </c>
      <c r="T778">
        <v>7500</v>
      </c>
      <c r="U778" t="s">
        <v>826</v>
      </c>
      <c r="V778">
        <v>28</v>
      </c>
      <c r="W778">
        <v>28</v>
      </c>
      <c r="X778" t="s">
        <v>103</v>
      </c>
      <c r="Y778">
        <v>28</v>
      </c>
      <c r="Z778" t="s">
        <v>81</v>
      </c>
      <c r="AA778" t="s">
        <v>81</v>
      </c>
      <c r="AB778"/>
      <c r="AC778"/>
      <c r="AD778">
        <v>7.5</v>
      </c>
      <c r="AE778"/>
      <c r="AF778"/>
      <c r="AG778" t="s">
        <v>825</v>
      </c>
      <c r="AH778">
        <v>7500</v>
      </c>
      <c r="AI778"/>
      <c r="AJ778"/>
      <c r="AK778" t="s">
        <v>826</v>
      </c>
      <c r="AL778">
        <v>0</v>
      </c>
      <c r="AM778" t="str">
        <f>IF(ISBLANK(AL778),"",IF(AL778&gt;=75,"Severe",IF(AL778&gt;=25,"Significant",IF(AL778&gt;=1,"Some", IF(AL778=0,"None")))))</f>
        <v>None</v>
      </c>
      <c r="AN778" t="str">
        <f>IF(ISBLANK(AL778),"",IF(AL778&gt;=75,"None",IF(AL778&gt;=25,"Low",IF(AL778&gt;=1,"Medium", IF(AL778=0,"High")))))</f>
        <v>High</v>
      </c>
      <c r="AO778" t="str">
        <f t="shared" si="97"/>
        <v>None</v>
      </c>
      <c r="AP778" t="str">
        <f t="shared" si="97"/>
        <v>High</v>
      </c>
      <c r="AQ778" t="s">
        <v>77</v>
      </c>
      <c r="AR778" s="5"/>
      <c r="AS778"/>
      <c r="AT778" t="s">
        <v>68</v>
      </c>
      <c r="AU778" t="s">
        <v>68</v>
      </c>
      <c r="AV778"/>
      <c r="AW778"/>
      <c r="AX778"/>
      <c r="AY778"/>
      <c r="AZ778"/>
      <c r="BA778"/>
      <c r="BB778"/>
      <c r="BC778"/>
      <c r="BD778"/>
      <c r="BE778"/>
      <c r="BF778"/>
      <c r="BG778"/>
      <c r="BH778"/>
      <c r="BI778"/>
      <c r="BJ778"/>
      <c r="BK778"/>
      <c r="BL778"/>
      <c r="BM778"/>
      <c r="BN778"/>
      <c r="BO778"/>
      <c r="BP778"/>
      <c r="BQ778"/>
      <c r="BR778"/>
      <c r="BS778"/>
      <c r="BT778"/>
      <c r="BU778"/>
      <c r="BV778"/>
      <c r="BW778"/>
      <c r="BX778"/>
      <c r="BY778"/>
      <c r="BZ778"/>
      <c r="CA778"/>
      <c r="CB778"/>
      <c r="CC778"/>
      <c r="CD778"/>
      <c r="CE778"/>
      <c r="CF778"/>
      <c r="CG778"/>
      <c r="CH778"/>
      <c r="CI778"/>
      <c r="CJ778"/>
      <c r="CK778"/>
      <c r="CL778"/>
      <c r="CM778"/>
      <c r="CN778"/>
      <c r="CO778"/>
      <c r="CP778"/>
    </row>
    <row r="779" spans="1:94" s="34" customFormat="1">
      <c r="A779" t="s">
        <v>830</v>
      </c>
      <c r="B779" t="str">
        <f t="shared" si="96"/>
        <v xml:space="preserve"> 2008</v>
      </c>
      <c r="C779" s="3" t="s">
        <v>71</v>
      </c>
      <c r="D779" t="s">
        <v>72</v>
      </c>
      <c r="E779">
        <v>7440508</v>
      </c>
      <c r="F779" t="s">
        <v>73</v>
      </c>
      <c r="G779" t="s">
        <v>73</v>
      </c>
      <c r="H779" t="s">
        <v>51</v>
      </c>
      <c r="I779" t="s">
        <v>531</v>
      </c>
      <c r="J779" t="s">
        <v>684</v>
      </c>
      <c r="K779" t="s">
        <v>96</v>
      </c>
      <c r="L779" t="s">
        <v>97</v>
      </c>
      <c r="M779"/>
      <c r="N779"/>
      <c r="O779"/>
      <c r="P779"/>
      <c r="Q779">
        <v>1</v>
      </c>
      <c r="R779" t="s">
        <v>831</v>
      </c>
      <c r="S779" t="s">
        <v>122</v>
      </c>
      <c r="T779" t="s">
        <v>831</v>
      </c>
      <c r="U779" t="s">
        <v>122</v>
      </c>
      <c r="V779">
        <v>7</v>
      </c>
      <c r="W779">
        <v>7</v>
      </c>
      <c r="X779" t="s">
        <v>103</v>
      </c>
      <c r="Y779">
        <v>7</v>
      </c>
      <c r="Z779" t="s">
        <v>104</v>
      </c>
      <c r="AA779" t="s">
        <v>832</v>
      </c>
      <c r="AB779"/>
      <c r="AC779"/>
      <c r="AD779"/>
      <c r="AE779"/>
      <c r="AF779"/>
      <c r="AG779" t="s">
        <v>122</v>
      </c>
      <c r="AH779"/>
      <c r="AI779"/>
      <c r="AJ779"/>
      <c r="AK779" t="s">
        <v>122</v>
      </c>
      <c r="AL779"/>
      <c r="AM779" t="s">
        <v>64</v>
      </c>
      <c r="AN779" t="s">
        <v>65</v>
      </c>
      <c r="AO779"/>
      <c r="AP779"/>
      <c r="AQ779" t="s">
        <v>77</v>
      </c>
      <c r="AR779" s="5"/>
      <c r="AS779" t="s">
        <v>833</v>
      </c>
      <c r="AT779" t="s">
        <v>68</v>
      </c>
      <c r="AU779" t="s">
        <v>68</v>
      </c>
      <c r="AV779"/>
      <c r="AW779"/>
      <c r="AX779"/>
      <c r="AY779"/>
      <c r="AZ779"/>
      <c r="BA779"/>
      <c r="BB779"/>
      <c r="BC779"/>
      <c r="BD779"/>
      <c r="BE779"/>
      <c r="BF779"/>
      <c r="BG779"/>
      <c r="BH779"/>
      <c r="BI779"/>
      <c r="BJ779"/>
      <c r="BK779"/>
      <c r="BL779"/>
      <c r="BM779"/>
      <c r="BN779"/>
      <c r="BO779"/>
      <c r="BP779"/>
      <c r="BQ779"/>
      <c r="BR779"/>
      <c r="BS779"/>
      <c r="BT779"/>
      <c r="BU779"/>
      <c r="BV779"/>
      <c r="BW779"/>
      <c r="BX779"/>
      <c r="BY779"/>
      <c r="BZ779"/>
      <c r="CA779"/>
      <c r="CB779"/>
      <c r="CC779"/>
      <c r="CD779"/>
      <c r="CE779"/>
      <c r="CF779"/>
      <c r="CG779"/>
      <c r="CH779"/>
      <c r="CI779"/>
      <c r="CJ779"/>
      <c r="CK779"/>
      <c r="CL779"/>
      <c r="CM779"/>
      <c r="CN779"/>
      <c r="CO779"/>
      <c r="CP779"/>
    </row>
    <row r="780" spans="1:94" s="34" customFormat="1">
      <c r="A780" t="s">
        <v>830</v>
      </c>
      <c r="B780" t="str">
        <f t="shared" si="96"/>
        <v xml:space="preserve"> 2008</v>
      </c>
      <c r="C780" s="3" t="s">
        <v>71</v>
      </c>
      <c r="D780" t="s">
        <v>72</v>
      </c>
      <c r="E780">
        <v>7440439</v>
      </c>
      <c r="F780" t="s">
        <v>117</v>
      </c>
      <c r="G780" t="s">
        <v>117</v>
      </c>
      <c r="H780" t="s">
        <v>51</v>
      </c>
      <c r="I780" t="s">
        <v>531</v>
      </c>
      <c r="J780" t="s">
        <v>684</v>
      </c>
      <c r="K780" t="s">
        <v>75</v>
      </c>
      <c r="L780" t="s">
        <v>97</v>
      </c>
      <c r="M780"/>
      <c r="N780"/>
      <c r="O780"/>
      <c r="P780"/>
      <c r="Q780">
        <v>1</v>
      </c>
      <c r="R780" t="s">
        <v>834</v>
      </c>
      <c r="S780" t="s">
        <v>122</v>
      </c>
      <c r="T780" t="s">
        <v>834</v>
      </c>
      <c r="U780" t="s">
        <v>122</v>
      </c>
      <c r="V780">
        <v>4</v>
      </c>
      <c r="W780">
        <v>24</v>
      </c>
      <c r="X780" t="s">
        <v>79</v>
      </c>
      <c r="Y780">
        <v>1</v>
      </c>
      <c r="Z780" t="s">
        <v>81</v>
      </c>
      <c r="AA780" t="s">
        <v>81</v>
      </c>
      <c r="AB780" t="s">
        <v>114</v>
      </c>
      <c r="AC780"/>
      <c r="AD780" t="s">
        <v>835</v>
      </c>
      <c r="AE780"/>
      <c r="AF780"/>
      <c r="AG780" t="s">
        <v>122</v>
      </c>
      <c r="AH780" t="s">
        <v>835</v>
      </c>
      <c r="AI780"/>
      <c r="AJ780"/>
      <c r="AK780" t="s">
        <v>122</v>
      </c>
      <c r="AL780">
        <v>50</v>
      </c>
      <c r="AM780" t="str">
        <f t="shared" ref="AM780:AM789" si="98">IF(ISBLANK(AL780),"",IF(AL780&gt;=75,"Severe",IF(AL780&gt;=25,"Significant",IF(AL780&gt;=1,"Some", IF(AL780=0,"None")))))</f>
        <v>Significant</v>
      </c>
      <c r="AN780" t="str">
        <f t="shared" ref="AN780:AN789" si="99">IF(ISBLANK(AL780),"",IF(AL780&gt;=75,"None",IF(AL780&gt;=25,"Low",IF(AL780&gt;=1,"Medium", IF(AL780=0,"High")))))</f>
        <v>Low</v>
      </c>
      <c r="AO780" t="str">
        <f>AM780</f>
        <v>Significant</v>
      </c>
      <c r="AP780" t="str">
        <f>AN780</f>
        <v>Low</v>
      </c>
      <c r="AQ780" t="s">
        <v>77</v>
      </c>
      <c r="AR780" s="5"/>
      <c r="AS780" t="s">
        <v>833</v>
      </c>
      <c r="AT780"/>
      <c r="AU780"/>
      <c r="AV780"/>
      <c r="AW780"/>
      <c r="AX780"/>
      <c r="AY780"/>
      <c r="AZ780"/>
      <c r="BA780"/>
      <c r="BB780"/>
      <c r="BC780"/>
      <c r="BD780"/>
      <c r="BE780"/>
      <c r="BF780"/>
      <c r="BG780"/>
      <c r="BH780"/>
      <c r="BI780"/>
      <c r="BJ780"/>
      <c r="BK780"/>
      <c r="BL780"/>
      <c r="BM780"/>
      <c r="BN780"/>
      <c r="BO780"/>
      <c r="BP780"/>
      <c r="BQ780"/>
      <c r="BR780"/>
      <c r="BS780"/>
      <c r="BT780"/>
      <c r="BU780"/>
      <c r="BV780"/>
      <c r="BW780"/>
      <c r="BX780"/>
      <c r="BY780"/>
      <c r="BZ780"/>
      <c r="CA780"/>
      <c r="CB780"/>
      <c r="CC780"/>
      <c r="CD780"/>
      <c r="CE780"/>
      <c r="CF780"/>
      <c r="CG780"/>
      <c r="CH780"/>
      <c r="CI780"/>
      <c r="CJ780"/>
      <c r="CK780"/>
      <c r="CL780"/>
      <c r="CM780"/>
      <c r="CN780"/>
      <c r="CO780"/>
      <c r="CP780"/>
    </row>
    <row r="781" spans="1:94" s="34" customFormat="1">
      <c r="A781" t="s">
        <v>830</v>
      </c>
      <c r="B781" t="str">
        <f t="shared" si="96"/>
        <v xml:space="preserve"> 2008</v>
      </c>
      <c r="C781" s="3" t="s">
        <v>71</v>
      </c>
      <c r="D781" t="s">
        <v>72</v>
      </c>
      <c r="E781">
        <v>7440439</v>
      </c>
      <c r="F781" t="s">
        <v>117</v>
      </c>
      <c r="G781" t="s">
        <v>117</v>
      </c>
      <c r="H781" t="s">
        <v>51</v>
      </c>
      <c r="I781" t="s">
        <v>531</v>
      </c>
      <c r="J781" t="s">
        <v>684</v>
      </c>
      <c r="K781" t="s">
        <v>75</v>
      </c>
      <c r="L781" t="s">
        <v>97</v>
      </c>
      <c r="M781"/>
      <c r="N781"/>
      <c r="O781"/>
      <c r="P781"/>
      <c r="Q781">
        <v>1</v>
      </c>
      <c r="R781" t="s">
        <v>834</v>
      </c>
      <c r="S781" t="s">
        <v>122</v>
      </c>
      <c r="T781" t="s">
        <v>834</v>
      </c>
      <c r="U781" t="s">
        <v>122</v>
      </c>
      <c r="V781">
        <v>4</v>
      </c>
      <c r="W781">
        <v>96</v>
      </c>
      <c r="X781" t="s">
        <v>79</v>
      </c>
      <c r="Y781">
        <v>4</v>
      </c>
      <c r="Z781" t="s">
        <v>81</v>
      </c>
      <c r="AA781" t="s">
        <v>81</v>
      </c>
      <c r="AB781" t="s">
        <v>114</v>
      </c>
      <c r="AC781"/>
      <c r="AD781" t="s">
        <v>835</v>
      </c>
      <c r="AE781"/>
      <c r="AF781"/>
      <c r="AG781" t="s">
        <v>122</v>
      </c>
      <c r="AH781" t="s">
        <v>835</v>
      </c>
      <c r="AI781"/>
      <c r="AJ781"/>
      <c r="AK781" t="s">
        <v>122</v>
      </c>
      <c r="AL781">
        <v>50</v>
      </c>
      <c r="AM781" t="str">
        <f t="shared" si="98"/>
        <v>Significant</v>
      </c>
      <c r="AN781" t="str">
        <f t="shared" si="99"/>
        <v>Low</v>
      </c>
      <c r="AO781"/>
      <c r="AP781"/>
      <c r="AQ781" t="s">
        <v>77</v>
      </c>
      <c r="AR781" s="5"/>
      <c r="AS781" t="s">
        <v>833</v>
      </c>
      <c r="AT781" t="s">
        <v>68</v>
      </c>
      <c r="AU781" t="s">
        <v>68</v>
      </c>
      <c r="AV781"/>
      <c r="AW781"/>
      <c r="AX781"/>
      <c r="AY781"/>
      <c r="AZ781"/>
      <c r="BA781"/>
      <c r="BB781"/>
      <c r="BC781"/>
      <c r="BD781"/>
      <c r="BE781"/>
      <c r="BF781"/>
      <c r="BG781"/>
      <c r="BH781"/>
      <c r="BI781"/>
      <c r="BJ781"/>
      <c r="BK781"/>
      <c r="BL781"/>
      <c r="BM781"/>
      <c r="BN781"/>
      <c r="BO781"/>
      <c r="BP781"/>
      <c r="BQ781"/>
      <c r="BR781"/>
      <c r="BS781"/>
      <c r="BT781"/>
      <c r="BU781"/>
      <c r="BV781"/>
      <c r="BW781"/>
      <c r="BX781"/>
      <c r="BY781"/>
      <c r="BZ781"/>
      <c r="CA781"/>
      <c r="CB781"/>
      <c r="CC781"/>
      <c r="CD781"/>
      <c r="CE781"/>
      <c r="CF781"/>
      <c r="CG781"/>
      <c r="CH781"/>
      <c r="CI781"/>
      <c r="CJ781"/>
      <c r="CK781"/>
      <c r="CL781"/>
      <c r="CM781"/>
      <c r="CN781"/>
      <c r="CO781"/>
      <c r="CP781"/>
    </row>
    <row r="782" spans="1:94" s="34" customFormat="1">
      <c r="A782" t="s">
        <v>830</v>
      </c>
      <c r="B782" t="str">
        <f t="shared" si="96"/>
        <v xml:space="preserve"> 2008</v>
      </c>
      <c r="C782" s="3" t="s">
        <v>71</v>
      </c>
      <c r="D782" t="s">
        <v>72</v>
      </c>
      <c r="E782" t="s">
        <v>836</v>
      </c>
      <c r="F782" t="s">
        <v>214</v>
      </c>
      <c r="G782" t="s">
        <v>214</v>
      </c>
      <c r="H782" t="s">
        <v>51</v>
      </c>
      <c r="I782" t="s">
        <v>531</v>
      </c>
      <c r="J782" t="s">
        <v>684</v>
      </c>
      <c r="K782" t="s">
        <v>75</v>
      </c>
      <c r="L782" t="s">
        <v>97</v>
      </c>
      <c r="M782"/>
      <c r="N782"/>
      <c r="O782"/>
      <c r="P782"/>
      <c r="Q782">
        <v>1</v>
      </c>
      <c r="R782" t="s">
        <v>834</v>
      </c>
      <c r="S782" t="s">
        <v>122</v>
      </c>
      <c r="T782" t="s">
        <v>834</v>
      </c>
      <c r="U782" t="s">
        <v>122</v>
      </c>
      <c r="V782">
        <v>4</v>
      </c>
      <c r="W782">
        <v>24</v>
      </c>
      <c r="X782" t="s">
        <v>79</v>
      </c>
      <c r="Y782">
        <v>1</v>
      </c>
      <c r="Z782" t="s">
        <v>81</v>
      </c>
      <c r="AA782" t="s">
        <v>81</v>
      </c>
      <c r="AB782" t="s">
        <v>114</v>
      </c>
      <c r="AC782"/>
      <c r="AD782" t="s">
        <v>835</v>
      </c>
      <c r="AE782"/>
      <c r="AF782"/>
      <c r="AG782" t="s">
        <v>122</v>
      </c>
      <c r="AH782" t="s">
        <v>835</v>
      </c>
      <c r="AI782"/>
      <c r="AJ782"/>
      <c r="AK782" t="s">
        <v>122</v>
      </c>
      <c r="AL782">
        <v>50</v>
      </c>
      <c r="AM782" t="str">
        <f t="shared" si="98"/>
        <v>Significant</v>
      </c>
      <c r="AN782" t="str">
        <f t="shared" si="99"/>
        <v>Low</v>
      </c>
      <c r="AO782" t="str">
        <f>AM782</f>
        <v>Significant</v>
      </c>
      <c r="AP782" t="str">
        <f>AN782</f>
        <v>Low</v>
      </c>
      <c r="AQ782" t="s">
        <v>77</v>
      </c>
      <c r="AR782" s="5"/>
      <c r="AS782" t="s">
        <v>833</v>
      </c>
      <c r="AT782"/>
      <c r="AU782"/>
      <c r="AV782"/>
      <c r="AW782"/>
      <c r="AX782"/>
      <c r="AY782"/>
      <c r="AZ782"/>
      <c r="BA782"/>
      <c r="BB782"/>
      <c r="BC782"/>
      <c r="BD782"/>
      <c r="BE782"/>
      <c r="BF782"/>
      <c r="BG782"/>
      <c r="BH782"/>
      <c r="BI782"/>
      <c r="BJ782"/>
      <c r="BK782"/>
      <c r="BL782"/>
      <c r="BM782"/>
      <c r="BN782"/>
      <c r="BO782"/>
      <c r="BP782"/>
      <c r="BQ782"/>
      <c r="BR782"/>
      <c r="BS782"/>
      <c r="BT782"/>
      <c r="BU782"/>
      <c r="BV782"/>
      <c r="BW782"/>
      <c r="BX782"/>
      <c r="BY782"/>
      <c r="BZ782"/>
      <c r="CA782"/>
      <c r="CB782"/>
      <c r="CC782"/>
      <c r="CD782"/>
      <c r="CE782"/>
      <c r="CF782"/>
      <c r="CG782"/>
      <c r="CH782"/>
      <c r="CI782"/>
      <c r="CJ782"/>
      <c r="CK782"/>
      <c r="CL782"/>
      <c r="CM782"/>
      <c r="CN782"/>
      <c r="CO782"/>
      <c r="CP782"/>
    </row>
    <row r="783" spans="1:94" s="34" customFormat="1">
      <c r="A783" t="s">
        <v>830</v>
      </c>
      <c r="B783" t="str">
        <f t="shared" si="96"/>
        <v xml:space="preserve"> 2008</v>
      </c>
      <c r="C783" s="3" t="s">
        <v>71</v>
      </c>
      <c r="D783" t="s">
        <v>72</v>
      </c>
      <c r="E783" t="s">
        <v>836</v>
      </c>
      <c r="F783" t="s">
        <v>214</v>
      </c>
      <c r="G783" t="s">
        <v>214</v>
      </c>
      <c r="H783" t="s">
        <v>51</v>
      </c>
      <c r="I783" t="s">
        <v>531</v>
      </c>
      <c r="J783" t="s">
        <v>684</v>
      </c>
      <c r="K783" t="s">
        <v>75</v>
      </c>
      <c r="L783" t="s">
        <v>97</v>
      </c>
      <c r="M783"/>
      <c r="N783"/>
      <c r="O783"/>
      <c r="P783"/>
      <c r="Q783">
        <v>1</v>
      </c>
      <c r="R783" t="s">
        <v>834</v>
      </c>
      <c r="S783" t="s">
        <v>122</v>
      </c>
      <c r="T783" t="s">
        <v>834</v>
      </c>
      <c r="U783" t="s">
        <v>122</v>
      </c>
      <c r="V783">
        <v>4</v>
      </c>
      <c r="W783">
        <v>96</v>
      </c>
      <c r="X783" t="s">
        <v>79</v>
      </c>
      <c r="Y783">
        <v>4</v>
      </c>
      <c r="Z783" t="s">
        <v>81</v>
      </c>
      <c r="AA783" t="s">
        <v>81</v>
      </c>
      <c r="AB783" t="s">
        <v>114</v>
      </c>
      <c r="AC783"/>
      <c r="AD783" t="s">
        <v>835</v>
      </c>
      <c r="AE783"/>
      <c r="AF783"/>
      <c r="AG783" t="s">
        <v>122</v>
      </c>
      <c r="AH783" t="s">
        <v>835</v>
      </c>
      <c r="AI783"/>
      <c r="AJ783"/>
      <c r="AK783" t="s">
        <v>122</v>
      </c>
      <c r="AL783">
        <v>50</v>
      </c>
      <c r="AM783" t="str">
        <f t="shared" si="98"/>
        <v>Significant</v>
      </c>
      <c r="AN783" t="str">
        <f t="shared" si="99"/>
        <v>Low</v>
      </c>
      <c r="AO783"/>
      <c r="AP783"/>
      <c r="AQ783" t="s">
        <v>77</v>
      </c>
      <c r="AR783" s="5"/>
      <c r="AS783" t="s">
        <v>833</v>
      </c>
      <c r="AT783" t="s">
        <v>68</v>
      </c>
      <c r="AU783" t="s">
        <v>68</v>
      </c>
      <c r="AV783"/>
      <c r="AW783"/>
      <c r="AX783"/>
      <c r="AY783"/>
      <c r="AZ783"/>
      <c r="BA783"/>
      <c r="BB783"/>
      <c r="BC783"/>
      <c r="BD783"/>
      <c r="BE783"/>
      <c r="BF783"/>
      <c r="BG783"/>
      <c r="BH783"/>
      <c r="BI783"/>
      <c r="BJ783"/>
      <c r="BK783"/>
      <c r="BL783"/>
      <c r="BM783"/>
      <c r="BN783"/>
      <c r="BO783"/>
      <c r="BP783"/>
      <c r="BQ783"/>
      <c r="BR783"/>
      <c r="BS783"/>
      <c r="BT783"/>
      <c r="BU783"/>
      <c r="BV783"/>
      <c r="BW783"/>
      <c r="BX783"/>
      <c r="BY783"/>
      <c r="BZ783"/>
      <c r="CA783"/>
      <c r="CB783"/>
      <c r="CC783"/>
      <c r="CD783"/>
      <c r="CE783"/>
      <c r="CF783"/>
      <c r="CG783"/>
      <c r="CH783"/>
      <c r="CI783"/>
      <c r="CJ783"/>
      <c r="CK783"/>
      <c r="CL783"/>
      <c r="CM783"/>
      <c r="CN783"/>
      <c r="CO783"/>
      <c r="CP783"/>
    </row>
    <row r="784" spans="1:94" s="34" customFormat="1">
      <c r="A784" t="s">
        <v>830</v>
      </c>
      <c r="B784" t="str">
        <f t="shared" si="96"/>
        <v xml:space="preserve"> 2008</v>
      </c>
      <c r="C784" s="3" t="s">
        <v>71</v>
      </c>
      <c r="D784" t="s">
        <v>72</v>
      </c>
      <c r="E784">
        <v>7440508</v>
      </c>
      <c r="F784" t="s">
        <v>73</v>
      </c>
      <c r="G784" t="s">
        <v>73</v>
      </c>
      <c r="H784" t="s">
        <v>51</v>
      </c>
      <c r="I784" t="s">
        <v>531</v>
      </c>
      <c r="J784" t="s">
        <v>684</v>
      </c>
      <c r="K784" t="s">
        <v>75</v>
      </c>
      <c r="L784" t="s">
        <v>97</v>
      </c>
      <c r="M784"/>
      <c r="N784"/>
      <c r="O784"/>
      <c r="P784"/>
      <c r="Q784">
        <v>1</v>
      </c>
      <c r="R784" t="s">
        <v>837</v>
      </c>
      <c r="S784" t="s">
        <v>122</v>
      </c>
      <c r="T784" t="s">
        <v>837</v>
      </c>
      <c r="U784" t="s">
        <v>122</v>
      </c>
      <c r="V784">
        <v>4</v>
      </c>
      <c r="W784">
        <v>96</v>
      </c>
      <c r="X784" t="s">
        <v>79</v>
      </c>
      <c r="Y784">
        <v>4</v>
      </c>
      <c r="Z784" t="s">
        <v>81</v>
      </c>
      <c r="AA784" t="s">
        <v>81</v>
      </c>
      <c r="AB784" t="s">
        <v>114</v>
      </c>
      <c r="AC784"/>
      <c r="AD784">
        <v>76.5</v>
      </c>
      <c r="AE784"/>
      <c r="AF784"/>
      <c r="AG784" t="s">
        <v>122</v>
      </c>
      <c r="AH784">
        <v>76.5</v>
      </c>
      <c r="AI784"/>
      <c r="AJ784"/>
      <c r="AK784" t="s">
        <v>122</v>
      </c>
      <c r="AL784">
        <v>50</v>
      </c>
      <c r="AM784" t="str">
        <f t="shared" si="98"/>
        <v>Significant</v>
      </c>
      <c r="AN784" t="str">
        <f t="shared" si="99"/>
        <v>Low</v>
      </c>
      <c r="AO784" t="str">
        <f>AM784</f>
        <v>Significant</v>
      </c>
      <c r="AP784" t="str">
        <f>AN784</f>
        <v>Low</v>
      </c>
      <c r="AQ784" t="s">
        <v>77</v>
      </c>
      <c r="AR784" s="5"/>
      <c r="AS784" t="s">
        <v>833</v>
      </c>
      <c r="AT784" t="s">
        <v>68</v>
      </c>
      <c r="AU784" t="s">
        <v>68</v>
      </c>
      <c r="AV784"/>
      <c r="AW784"/>
      <c r="AX784"/>
      <c r="AY784"/>
      <c r="AZ784"/>
      <c r="BA784"/>
      <c r="BB784"/>
      <c r="BC784"/>
      <c r="BD784"/>
      <c r="BE784"/>
      <c r="BF784"/>
      <c r="BG784"/>
      <c r="BH784"/>
      <c r="BI784"/>
      <c r="BJ784"/>
      <c r="BK784"/>
      <c r="BL784"/>
      <c r="BM784"/>
      <c r="BN784"/>
      <c r="BO784"/>
      <c r="BP784"/>
      <c r="BQ784"/>
      <c r="BR784"/>
      <c r="BS784"/>
      <c r="BT784"/>
      <c r="BU784"/>
      <c r="BV784"/>
      <c r="BW784"/>
      <c r="BX784"/>
      <c r="BY784"/>
      <c r="BZ784"/>
      <c r="CA784"/>
      <c r="CB784"/>
      <c r="CC784"/>
      <c r="CD784"/>
      <c r="CE784"/>
      <c r="CF784"/>
      <c r="CG784"/>
      <c r="CH784"/>
      <c r="CI784"/>
      <c r="CJ784"/>
      <c r="CK784"/>
      <c r="CL784"/>
      <c r="CM784"/>
      <c r="CN784"/>
      <c r="CO784"/>
      <c r="CP784"/>
    </row>
    <row r="785" spans="1:94" s="34" customFormat="1" ht="63">
      <c r="A785" t="s">
        <v>830</v>
      </c>
      <c r="B785" t="str">
        <f t="shared" si="96"/>
        <v xml:space="preserve"> 2008</v>
      </c>
      <c r="C785" s="3" t="s">
        <v>71</v>
      </c>
      <c r="D785" t="s">
        <v>72</v>
      </c>
      <c r="E785">
        <v>7440508</v>
      </c>
      <c r="F785" t="s">
        <v>73</v>
      </c>
      <c r="G785" t="s">
        <v>73</v>
      </c>
      <c r="H785" t="s">
        <v>51</v>
      </c>
      <c r="I785" t="s">
        <v>531</v>
      </c>
      <c r="J785" t="s">
        <v>684</v>
      </c>
      <c r="K785" t="s">
        <v>75</v>
      </c>
      <c r="L785" t="s">
        <v>97</v>
      </c>
      <c r="M785"/>
      <c r="N785"/>
      <c r="O785"/>
      <c r="P785"/>
      <c r="Q785">
        <v>1</v>
      </c>
      <c r="R785" t="s">
        <v>837</v>
      </c>
      <c r="S785" t="s">
        <v>122</v>
      </c>
      <c r="T785" t="s">
        <v>837</v>
      </c>
      <c r="U785" t="s">
        <v>122</v>
      </c>
      <c r="V785">
        <v>4</v>
      </c>
      <c r="W785">
        <v>24</v>
      </c>
      <c r="X785" t="s">
        <v>79</v>
      </c>
      <c r="Y785">
        <v>1</v>
      </c>
      <c r="Z785" t="s">
        <v>81</v>
      </c>
      <c r="AA785" t="s">
        <v>81</v>
      </c>
      <c r="AB785" t="s">
        <v>114</v>
      </c>
      <c r="AC785"/>
      <c r="AD785">
        <v>143.19999999999999</v>
      </c>
      <c r="AE785"/>
      <c r="AF785"/>
      <c r="AG785" t="s">
        <v>122</v>
      </c>
      <c r="AH785">
        <v>143.19999999999999</v>
      </c>
      <c r="AI785"/>
      <c r="AJ785"/>
      <c r="AK785" t="s">
        <v>122</v>
      </c>
      <c r="AL785">
        <v>50</v>
      </c>
      <c r="AM785" t="str">
        <f t="shared" si="98"/>
        <v>Significant</v>
      </c>
      <c r="AN785" t="str">
        <f t="shared" si="99"/>
        <v>Low</v>
      </c>
      <c r="AO785"/>
      <c r="AP785"/>
      <c r="AQ785" t="s">
        <v>77</v>
      </c>
      <c r="AR785" s="4" t="s">
        <v>838</v>
      </c>
      <c r="AS785" t="s">
        <v>833</v>
      </c>
      <c r="AT785" t="s">
        <v>68</v>
      </c>
      <c r="AU785" t="s">
        <v>68</v>
      </c>
      <c r="AV785"/>
      <c r="AW785"/>
      <c r="AX785"/>
      <c r="AY785"/>
      <c r="AZ785"/>
      <c r="BA785"/>
      <c r="BB785"/>
      <c r="BC785"/>
      <c r="BD785"/>
      <c r="BE785"/>
      <c r="BF785"/>
      <c r="BG785"/>
      <c r="BH785"/>
      <c r="BI785"/>
      <c r="BJ785"/>
      <c r="BK785"/>
      <c r="BL785"/>
      <c r="BM785"/>
      <c r="BN785"/>
      <c r="BO785"/>
      <c r="BP785"/>
      <c r="BQ785"/>
      <c r="BR785"/>
      <c r="BS785"/>
      <c r="BT785"/>
      <c r="BU785"/>
      <c r="BV785"/>
      <c r="BW785"/>
      <c r="BX785"/>
      <c r="BY785"/>
      <c r="BZ785"/>
      <c r="CA785"/>
      <c r="CB785"/>
      <c r="CC785"/>
      <c r="CD785"/>
      <c r="CE785"/>
      <c r="CF785"/>
      <c r="CG785"/>
      <c r="CH785"/>
      <c r="CI785"/>
      <c r="CJ785"/>
      <c r="CK785"/>
      <c r="CL785"/>
      <c r="CM785"/>
      <c r="CN785"/>
      <c r="CO785"/>
      <c r="CP785"/>
    </row>
    <row r="786" spans="1:94" s="34" customFormat="1">
      <c r="A786" t="s">
        <v>830</v>
      </c>
      <c r="B786" t="str">
        <f t="shared" si="96"/>
        <v xml:space="preserve"> 2008</v>
      </c>
      <c r="C786" s="3" t="s">
        <v>71</v>
      </c>
      <c r="D786" t="s">
        <v>72</v>
      </c>
      <c r="E786" t="s">
        <v>839</v>
      </c>
      <c r="F786" t="s">
        <v>125</v>
      </c>
      <c r="G786" t="s">
        <v>125</v>
      </c>
      <c r="H786" t="s">
        <v>51</v>
      </c>
      <c r="I786" t="s">
        <v>531</v>
      </c>
      <c r="J786" t="s">
        <v>684</v>
      </c>
      <c r="K786" t="s">
        <v>75</v>
      </c>
      <c r="L786" t="s">
        <v>97</v>
      </c>
      <c r="M786"/>
      <c r="N786"/>
      <c r="O786"/>
      <c r="P786"/>
      <c r="Q786">
        <v>1</v>
      </c>
      <c r="R786" t="s">
        <v>834</v>
      </c>
      <c r="S786" t="s">
        <v>122</v>
      </c>
      <c r="T786" t="s">
        <v>834</v>
      </c>
      <c r="U786" t="s">
        <v>122</v>
      </c>
      <c r="V786">
        <v>4</v>
      </c>
      <c r="W786">
        <v>24</v>
      </c>
      <c r="X786" t="s">
        <v>79</v>
      </c>
      <c r="Y786">
        <v>1</v>
      </c>
      <c r="Z786" t="s">
        <v>81</v>
      </c>
      <c r="AA786" t="s">
        <v>81</v>
      </c>
      <c r="AB786" t="s">
        <v>114</v>
      </c>
      <c r="AC786"/>
      <c r="AD786" t="s">
        <v>835</v>
      </c>
      <c r="AE786"/>
      <c r="AF786"/>
      <c r="AG786" t="s">
        <v>122</v>
      </c>
      <c r="AH786" t="s">
        <v>835</v>
      </c>
      <c r="AI786"/>
      <c r="AJ786"/>
      <c r="AK786" t="s">
        <v>122</v>
      </c>
      <c r="AL786">
        <v>50</v>
      </c>
      <c r="AM786" t="str">
        <f t="shared" si="98"/>
        <v>Significant</v>
      </c>
      <c r="AN786" t="str">
        <f t="shared" si="99"/>
        <v>Low</v>
      </c>
      <c r="AO786" t="str">
        <f>AM786</f>
        <v>Significant</v>
      </c>
      <c r="AP786" t="str">
        <f>AN786</f>
        <v>Low</v>
      </c>
      <c r="AQ786" t="s">
        <v>77</v>
      </c>
      <c r="AR786" s="5"/>
      <c r="AS786" t="s">
        <v>833</v>
      </c>
      <c r="AT786"/>
      <c r="AU786"/>
      <c r="AV786"/>
      <c r="AW786"/>
      <c r="AX786"/>
      <c r="AY786"/>
      <c r="AZ786"/>
      <c r="BA786"/>
      <c r="BB786"/>
      <c r="BC786"/>
      <c r="BD786"/>
      <c r="BE786"/>
      <c r="BF786"/>
      <c r="BG786"/>
      <c r="BH786"/>
      <c r="BI786"/>
      <c r="BJ786"/>
      <c r="BK786"/>
      <c r="BL786"/>
      <c r="BM786"/>
      <c r="BN786"/>
      <c r="BO786"/>
      <c r="BP786"/>
      <c r="BQ786"/>
      <c r="BR786"/>
      <c r="BS786"/>
      <c r="BT786"/>
      <c r="BU786"/>
      <c r="BV786"/>
      <c r="BW786"/>
      <c r="BX786"/>
      <c r="BY786"/>
      <c r="BZ786"/>
      <c r="CA786"/>
      <c r="CB786"/>
      <c r="CC786"/>
      <c r="CD786"/>
      <c r="CE786"/>
      <c r="CF786"/>
      <c r="CG786"/>
      <c r="CH786"/>
      <c r="CI786"/>
      <c r="CJ786"/>
      <c r="CK786"/>
      <c r="CL786"/>
      <c r="CM786"/>
      <c r="CN786"/>
      <c r="CO786"/>
      <c r="CP786"/>
    </row>
    <row r="787" spans="1:94" s="34" customFormat="1">
      <c r="A787" t="s">
        <v>830</v>
      </c>
      <c r="B787" t="str">
        <f t="shared" si="96"/>
        <v xml:space="preserve"> 2008</v>
      </c>
      <c r="C787" s="3" t="s">
        <v>71</v>
      </c>
      <c r="D787" t="s">
        <v>72</v>
      </c>
      <c r="E787" t="s">
        <v>839</v>
      </c>
      <c r="F787" t="s">
        <v>125</v>
      </c>
      <c r="G787" t="s">
        <v>125</v>
      </c>
      <c r="H787" t="s">
        <v>51</v>
      </c>
      <c r="I787" t="s">
        <v>531</v>
      </c>
      <c r="J787" t="s">
        <v>684</v>
      </c>
      <c r="K787" t="s">
        <v>75</v>
      </c>
      <c r="L787" t="s">
        <v>97</v>
      </c>
      <c r="M787"/>
      <c r="N787"/>
      <c r="O787"/>
      <c r="P787"/>
      <c r="Q787">
        <v>1</v>
      </c>
      <c r="R787" t="s">
        <v>834</v>
      </c>
      <c r="S787" t="s">
        <v>122</v>
      </c>
      <c r="T787" t="s">
        <v>834</v>
      </c>
      <c r="U787" t="s">
        <v>122</v>
      </c>
      <c r="V787">
        <v>4</v>
      </c>
      <c r="W787">
        <v>96</v>
      </c>
      <c r="X787" t="s">
        <v>79</v>
      </c>
      <c r="Y787">
        <v>4</v>
      </c>
      <c r="Z787" t="s">
        <v>81</v>
      </c>
      <c r="AA787" t="s">
        <v>81</v>
      </c>
      <c r="AB787" t="s">
        <v>114</v>
      </c>
      <c r="AC787"/>
      <c r="AD787" t="s">
        <v>835</v>
      </c>
      <c r="AE787"/>
      <c r="AF787"/>
      <c r="AG787" t="s">
        <v>122</v>
      </c>
      <c r="AH787" t="s">
        <v>835</v>
      </c>
      <c r="AI787"/>
      <c r="AJ787"/>
      <c r="AK787" t="s">
        <v>122</v>
      </c>
      <c r="AL787">
        <v>50</v>
      </c>
      <c r="AM787" t="str">
        <f t="shared" si="98"/>
        <v>Significant</v>
      </c>
      <c r="AN787" t="str">
        <f t="shared" si="99"/>
        <v>Low</v>
      </c>
      <c r="AO787"/>
      <c r="AP787"/>
      <c r="AQ787" t="s">
        <v>77</v>
      </c>
      <c r="AR787" s="5"/>
      <c r="AS787" t="s">
        <v>833</v>
      </c>
      <c r="AT787" t="s">
        <v>68</v>
      </c>
      <c r="AU787" t="s">
        <v>68</v>
      </c>
      <c r="AV787"/>
      <c r="AW787"/>
      <c r="AX787"/>
      <c r="AY787"/>
      <c r="AZ787"/>
      <c r="BA787"/>
      <c r="BB787"/>
      <c r="BC787"/>
      <c r="BD787"/>
      <c r="BE787"/>
      <c r="BF787"/>
      <c r="BG787"/>
      <c r="BH787"/>
      <c r="BI787"/>
      <c r="BJ787"/>
      <c r="BK787"/>
      <c r="BL787"/>
      <c r="BM787"/>
      <c r="BN787"/>
      <c r="BO787"/>
      <c r="BP787"/>
      <c r="BQ787"/>
      <c r="BR787"/>
      <c r="BS787"/>
      <c r="BT787"/>
      <c r="BU787"/>
      <c r="BV787"/>
      <c r="BW787"/>
      <c r="BX787"/>
      <c r="BY787"/>
      <c r="BZ787"/>
      <c r="CA787"/>
      <c r="CB787"/>
      <c r="CC787"/>
      <c r="CD787"/>
      <c r="CE787"/>
      <c r="CF787"/>
      <c r="CG787"/>
      <c r="CH787"/>
      <c r="CI787"/>
      <c r="CJ787"/>
      <c r="CK787"/>
      <c r="CL787"/>
      <c r="CM787"/>
      <c r="CN787"/>
      <c r="CO787"/>
      <c r="CP787"/>
    </row>
    <row r="788" spans="1:94" s="34" customFormat="1">
      <c r="A788" t="s">
        <v>830</v>
      </c>
      <c r="B788" t="str">
        <f t="shared" si="96"/>
        <v xml:space="preserve"> 2008</v>
      </c>
      <c r="C788" s="3" t="s">
        <v>71</v>
      </c>
      <c r="D788" t="s">
        <v>72</v>
      </c>
      <c r="E788">
        <v>7440666</v>
      </c>
      <c r="F788" t="s">
        <v>87</v>
      </c>
      <c r="G788" t="s">
        <v>87</v>
      </c>
      <c r="H788" t="s">
        <v>51</v>
      </c>
      <c r="I788" t="s">
        <v>531</v>
      </c>
      <c r="J788" t="s">
        <v>684</v>
      </c>
      <c r="K788" t="s">
        <v>75</v>
      </c>
      <c r="L788" t="s">
        <v>97</v>
      </c>
      <c r="M788"/>
      <c r="N788"/>
      <c r="O788"/>
      <c r="P788"/>
      <c r="Q788">
        <v>1</v>
      </c>
      <c r="R788" t="s">
        <v>834</v>
      </c>
      <c r="S788" t="s">
        <v>122</v>
      </c>
      <c r="T788" t="s">
        <v>834</v>
      </c>
      <c r="U788" t="s">
        <v>122</v>
      </c>
      <c r="V788">
        <v>4</v>
      </c>
      <c r="W788">
        <v>24</v>
      </c>
      <c r="X788" t="s">
        <v>79</v>
      </c>
      <c r="Y788">
        <v>1</v>
      </c>
      <c r="Z788" t="s">
        <v>81</v>
      </c>
      <c r="AA788" t="s">
        <v>81</v>
      </c>
      <c r="AB788" t="s">
        <v>114</v>
      </c>
      <c r="AC788"/>
      <c r="AD788" t="s">
        <v>835</v>
      </c>
      <c r="AE788"/>
      <c r="AF788"/>
      <c r="AG788" t="s">
        <v>122</v>
      </c>
      <c r="AH788" t="s">
        <v>835</v>
      </c>
      <c r="AI788"/>
      <c r="AJ788"/>
      <c r="AK788" t="s">
        <v>122</v>
      </c>
      <c r="AL788">
        <v>50</v>
      </c>
      <c r="AM788" t="str">
        <f t="shared" si="98"/>
        <v>Significant</v>
      </c>
      <c r="AN788" t="str">
        <f t="shared" si="99"/>
        <v>Low</v>
      </c>
      <c r="AO788" t="str">
        <f>AM788</f>
        <v>Significant</v>
      </c>
      <c r="AP788" t="str">
        <f>AN788</f>
        <v>Low</v>
      </c>
      <c r="AQ788" t="s">
        <v>77</v>
      </c>
      <c r="AR788" s="5"/>
      <c r="AS788" t="s">
        <v>833</v>
      </c>
      <c r="AT788" t="s">
        <v>68</v>
      </c>
      <c r="AU788" t="s">
        <v>68</v>
      </c>
      <c r="AV788"/>
      <c r="AW788"/>
      <c r="AX788"/>
      <c r="AY788"/>
      <c r="AZ788"/>
      <c r="BA788"/>
      <c r="BB788"/>
      <c r="BC788"/>
      <c r="BD788"/>
      <c r="BE788"/>
      <c r="BF788"/>
      <c r="BG788"/>
      <c r="BH788"/>
      <c r="BI788"/>
      <c r="BJ788"/>
      <c r="BK788"/>
      <c r="BL788"/>
      <c r="BM788"/>
      <c r="BN788"/>
      <c r="BO788"/>
      <c r="BP788"/>
      <c r="BQ788"/>
      <c r="BR788"/>
      <c r="BS788"/>
      <c r="BT788"/>
      <c r="BU788"/>
      <c r="BV788"/>
      <c r="BW788"/>
      <c r="BX788"/>
      <c r="BY788"/>
      <c r="BZ788"/>
      <c r="CA788"/>
      <c r="CB788"/>
      <c r="CC788"/>
      <c r="CD788"/>
      <c r="CE788"/>
      <c r="CF788"/>
      <c r="CG788"/>
      <c r="CH788"/>
      <c r="CI788"/>
      <c r="CJ788"/>
      <c r="CK788"/>
      <c r="CL788"/>
      <c r="CM788"/>
      <c r="CN788"/>
      <c r="CO788"/>
      <c r="CP788"/>
    </row>
    <row r="789" spans="1:94" s="34" customFormat="1">
      <c r="A789" t="s">
        <v>830</v>
      </c>
      <c r="B789" t="str">
        <f t="shared" si="96"/>
        <v xml:space="preserve"> 2008</v>
      </c>
      <c r="C789" s="3" t="s">
        <v>71</v>
      </c>
      <c r="D789" t="s">
        <v>72</v>
      </c>
      <c r="E789">
        <v>7440666</v>
      </c>
      <c r="F789" t="s">
        <v>87</v>
      </c>
      <c r="G789" t="s">
        <v>87</v>
      </c>
      <c r="H789" t="s">
        <v>51</v>
      </c>
      <c r="I789" t="s">
        <v>531</v>
      </c>
      <c r="J789" t="s">
        <v>684</v>
      </c>
      <c r="K789" t="s">
        <v>75</v>
      </c>
      <c r="L789" t="s">
        <v>97</v>
      </c>
      <c r="M789"/>
      <c r="N789"/>
      <c r="O789"/>
      <c r="P789"/>
      <c r="Q789">
        <v>1</v>
      </c>
      <c r="R789" t="s">
        <v>834</v>
      </c>
      <c r="S789" t="s">
        <v>122</v>
      </c>
      <c r="T789" t="s">
        <v>834</v>
      </c>
      <c r="U789" t="s">
        <v>122</v>
      </c>
      <c r="V789">
        <v>4</v>
      </c>
      <c r="W789">
        <v>96</v>
      </c>
      <c r="X789" t="s">
        <v>79</v>
      </c>
      <c r="Y789">
        <v>4</v>
      </c>
      <c r="Z789" t="s">
        <v>81</v>
      </c>
      <c r="AA789" t="s">
        <v>81</v>
      </c>
      <c r="AB789" t="s">
        <v>114</v>
      </c>
      <c r="AC789"/>
      <c r="AD789">
        <v>2236.1</v>
      </c>
      <c r="AE789"/>
      <c r="AF789"/>
      <c r="AG789" t="s">
        <v>122</v>
      </c>
      <c r="AH789">
        <v>2236.1</v>
      </c>
      <c r="AI789"/>
      <c r="AJ789"/>
      <c r="AK789" t="s">
        <v>122</v>
      </c>
      <c r="AL789">
        <v>50</v>
      </c>
      <c r="AM789" t="str">
        <f t="shared" si="98"/>
        <v>Significant</v>
      </c>
      <c r="AN789" t="str">
        <f t="shared" si="99"/>
        <v>Low</v>
      </c>
      <c r="AO789"/>
      <c r="AP789"/>
      <c r="AQ789" t="s">
        <v>77</v>
      </c>
      <c r="AR789" s="5"/>
      <c r="AS789" t="s">
        <v>833</v>
      </c>
      <c r="AT789" t="s">
        <v>68</v>
      </c>
      <c r="AU789" t="s">
        <v>68</v>
      </c>
      <c r="AV789"/>
      <c r="AW789"/>
      <c r="AX789"/>
      <c r="AY789"/>
      <c r="AZ789"/>
      <c r="BA789"/>
      <c r="BB789"/>
      <c r="BC789"/>
      <c r="BD789"/>
      <c r="BE789"/>
      <c r="BF789"/>
      <c r="BG789"/>
      <c r="BH789"/>
      <c r="BI789"/>
      <c r="BJ789"/>
      <c r="BK789"/>
      <c r="BL789"/>
      <c r="BM789"/>
      <c r="BN789"/>
      <c r="BO789"/>
      <c r="BP789"/>
      <c r="BQ789"/>
      <c r="BR789"/>
      <c r="BS789"/>
      <c r="BT789"/>
      <c r="BU789"/>
      <c r="BV789"/>
      <c r="BW789"/>
      <c r="BX789"/>
      <c r="BY789"/>
      <c r="BZ789"/>
      <c r="CA789"/>
      <c r="CB789"/>
      <c r="CC789"/>
      <c r="CD789"/>
      <c r="CE789"/>
      <c r="CF789"/>
      <c r="CG789"/>
      <c r="CH789"/>
      <c r="CI789"/>
      <c r="CJ789"/>
      <c r="CK789"/>
      <c r="CL789"/>
      <c r="CM789"/>
      <c r="CN789"/>
      <c r="CO789"/>
      <c r="CP789"/>
    </row>
    <row r="790" spans="1:94" s="34" customFormat="1">
      <c r="A790" t="s">
        <v>830</v>
      </c>
      <c r="B790" t="str">
        <f t="shared" si="96"/>
        <v xml:space="preserve"> 2008</v>
      </c>
      <c r="C790" s="3" t="s">
        <v>71</v>
      </c>
      <c r="D790" t="s">
        <v>72</v>
      </c>
      <c r="E790">
        <v>7440508</v>
      </c>
      <c r="F790" t="s">
        <v>73</v>
      </c>
      <c r="G790" t="s">
        <v>73</v>
      </c>
      <c r="H790" t="s">
        <v>51</v>
      </c>
      <c r="I790" t="s">
        <v>531</v>
      </c>
      <c r="J790" t="s">
        <v>273</v>
      </c>
      <c r="K790" t="s">
        <v>75</v>
      </c>
      <c r="L790" t="s">
        <v>97</v>
      </c>
      <c r="M790"/>
      <c r="N790"/>
      <c r="O790"/>
      <c r="P790"/>
      <c r="Q790">
        <v>1</v>
      </c>
      <c r="R790" t="s">
        <v>840</v>
      </c>
      <c r="S790" t="s">
        <v>122</v>
      </c>
      <c r="T790" t="s">
        <v>840</v>
      </c>
      <c r="U790" t="s">
        <v>122</v>
      </c>
      <c r="V790">
        <v>1</v>
      </c>
      <c r="W790">
        <v>4</v>
      </c>
      <c r="X790" t="s">
        <v>79</v>
      </c>
      <c r="Y790">
        <f>W790/24</f>
        <v>0.16666666666666666</v>
      </c>
      <c r="Z790" t="s">
        <v>274</v>
      </c>
      <c r="AA790" t="s">
        <v>275</v>
      </c>
      <c r="AB790"/>
      <c r="AC790"/>
      <c r="AD790"/>
      <c r="AE790"/>
      <c r="AF790"/>
      <c r="AG790" t="s">
        <v>122</v>
      </c>
      <c r="AH790"/>
      <c r="AI790"/>
      <c r="AJ790"/>
      <c r="AK790" t="s">
        <v>122</v>
      </c>
      <c r="AL790"/>
      <c r="AM790" t="s">
        <v>64</v>
      </c>
      <c r="AN790" t="s">
        <v>65</v>
      </c>
      <c r="AO790"/>
      <c r="AP790"/>
      <c r="AQ790" t="s">
        <v>77</v>
      </c>
      <c r="AR790" s="5"/>
      <c r="AS790" t="s">
        <v>833</v>
      </c>
      <c r="AT790" t="s">
        <v>68</v>
      </c>
      <c r="AU790" t="s">
        <v>68</v>
      </c>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c r="CL790"/>
      <c r="CM790"/>
      <c r="CN790"/>
      <c r="CO790"/>
      <c r="CP790"/>
    </row>
    <row r="791" spans="1:94" s="34" customFormat="1">
      <c r="A791" t="s">
        <v>830</v>
      </c>
      <c r="B791" t="str">
        <f t="shared" si="96"/>
        <v xml:space="preserve"> 2008</v>
      </c>
      <c r="C791" s="3" t="s">
        <v>71</v>
      </c>
      <c r="D791" t="s">
        <v>72</v>
      </c>
      <c r="E791">
        <v>7440508</v>
      </c>
      <c r="F791" t="s">
        <v>73</v>
      </c>
      <c r="G791" t="s">
        <v>73</v>
      </c>
      <c r="H791" t="s">
        <v>51</v>
      </c>
      <c r="I791" t="s">
        <v>531</v>
      </c>
      <c r="J791" t="s">
        <v>273</v>
      </c>
      <c r="K791" t="s">
        <v>75</v>
      </c>
      <c r="L791" t="s">
        <v>97</v>
      </c>
      <c r="M791"/>
      <c r="N791"/>
      <c r="O791"/>
      <c r="P791"/>
      <c r="Q791">
        <v>1</v>
      </c>
      <c r="R791" t="s">
        <v>840</v>
      </c>
      <c r="S791" t="s">
        <v>122</v>
      </c>
      <c r="T791" t="s">
        <v>840</v>
      </c>
      <c r="U791" t="s">
        <v>122</v>
      </c>
      <c r="V791">
        <v>1</v>
      </c>
      <c r="W791">
        <v>4</v>
      </c>
      <c r="X791" t="s">
        <v>79</v>
      </c>
      <c r="Y791">
        <f>W791/24</f>
        <v>0.16666666666666666</v>
      </c>
      <c r="Z791" t="s">
        <v>274</v>
      </c>
      <c r="AA791" t="s">
        <v>841</v>
      </c>
      <c r="AB791"/>
      <c r="AC791"/>
      <c r="AD791"/>
      <c r="AE791"/>
      <c r="AF791"/>
      <c r="AG791" t="s">
        <v>122</v>
      </c>
      <c r="AH791"/>
      <c r="AI791"/>
      <c r="AJ791"/>
      <c r="AK791" t="s">
        <v>122</v>
      </c>
      <c r="AL791"/>
      <c r="AM791" t="s">
        <v>64</v>
      </c>
      <c r="AN791" t="s">
        <v>65</v>
      </c>
      <c r="AO791"/>
      <c r="AP791"/>
      <c r="AQ791" t="s">
        <v>77</v>
      </c>
      <c r="AR791" s="5"/>
      <c r="AS791" t="s">
        <v>833</v>
      </c>
      <c r="AT791" t="s">
        <v>68</v>
      </c>
      <c r="AU791" t="s">
        <v>68</v>
      </c>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row>
    <row r="792" spans="1:94" s="34" customFormat="1">
      <c r="A792" t="s">
        <v>830</v>
      </c>
      <c r="B792" t="str">
        <f t="shared" si="96"/>
        <v xml:space="preserve"> 2008</v>
      </c>
      <c r="C792" s="3" t="s">
        <v>71</v>
      </c>
      <c r="D792" t="s">
        <v>72</v>
      </c>
      <c r="E792">
        <v>7440508</v>
      </c>
      <c r="F792" t="s">
        <v>73</v>
      </c>
      <c r="G792" t="s">
        <v>73</v>
      </c>
      <c r="H792" t="s">
        <v>51</v>
      </c>
      <c r="I792" t="s">
        <v>531</v>
      </c>
      <c r="J792" t="s">
        <v>273</v>
      </c>
      <c r="K792" t="s">
        <v>75</v>
      </c>
      <c r="L792" t="s">
        <v>97</v>
      </c>
      <c r="M792"/>
      <c r="N792"/>
      <c r="O792"/>
      <c r="P792"/>
      <c r="Q792">
        <v>1</v>
      </c>
      <c r="R792" t="s">
        <v>840</v>
      </c>
      <c r="S792" t="s">
        <v>122</v>
      </c>
      <c r="T792" t="s">
        <v>840</v>
      </c>
      <c r="U792" t="s">
        <v>122</v>
      </c>
      <c r="V792">
        <v>1</v>
      </c>
      <c r="W792">
        <v>10</v>
      </c>
      <c r="X792" t="s">
        <v>842</v>
      </c>
      <c r="Y792">
        <v>6.9444444444444397E-3</v>
      </c>
      <c r="Z792" t="s">
        <v>274</v>
      </c>
      <c r="AA792" t="s">
        <v>843</v>
      </c>
      <c r="AB792"/>
      <c r="AC792"/>
      <c r="AD792"/>
      <c r="AE792"/>
      <c r="AF792"/>
      <c r="AG792" t="s">
        <v>122</v>
      </c>
      <c r="AH792"/>
      <c r="AI792"/>
      <c r="AJ792"/>
      <c r="AK792" t="s">
        <v>122</v>
      </c>
      <c r="AL792"/>
      <c r="AM792" t="s">
        <v>64</v>
      </c>
      <c r="AN792" t="s">
        <v>65</v>
      </c>
      <c r="AO792"/>
      <c r="AP792"/>
      <c r="AQ792" t="s">
        <v>77</v>
      </c>
      <c r="AR792" s="5"/>
      <c r="AS792" t="s">
        <v>833</v>
      </c>
      <c r="AT792" t="s">
        <v>68</v>
      </c>
      <c r="AU792" t="s">
        <v>68</v>
      </c>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row>
    <row r="793" spans="1:94" s="34" customFormat="1">
      <c r="A793" t="s">
        <v>830</v>
      </c>
      <c r="B793" t="str">
        <f t="shared" si="96"/>
        <v xml:space="preserve"> 2008</v>
      </c>
      <c r="C793" s="3" t="s">
        <v>71</v>
      </c>
      <c r="D793" t="s">
        <v>72</v>
      </c>
      <c r="E793">
        <v>7440508</v>
      </c>
      <c r="F793" t="s">
        <v>73</v>
      </c>
      <c r="G793" t="s">
        <v>73</v>
      </c>
      <c r="H793" t="s">
        <v>51</v>
      </c>
      <c r="I793" t="s">
        <v>531</v>
      </c>
      <c r="J793" t="s">
        <v>692</v>
      </c>
      <c r="K793" t="s">
        <v>75</v>
      </c>
      <c r="L793" t="s">
        <v>97</v>
      </c>
      <c r="M793"/>
      <c r="N793"/>
      <c r="O793"/>
      <c r="P793"/>
      <c r="Q793">
        <v>1</v>
      </c>
      <c r="R793" t="s">
        <v>840</v>
      </c>
      <c r="S793" t="s">
        <v>122</v>
      </c>
      <c r="T793" t="s">
        <v>840</v>
      </c>
      <c r="U793" t="s">
        <v>122</v>
      </c>
      <c r="V793">
        <v>1</v>
      </c>
      <c r="W793">
        <v>4</v>
      </c>
      <c r="X793" t="s">
        <v>79</v>
      </c>
      <c r="Y793">
        <f>W793/24</f>
        <v>0.16666666666666666</v>
      </c>
      <c r="Z793" t="s">
        <v>274</v>
      </c>
      <c r="AA793" t="s">
        <v>275</v>
      </c>
      <c r="AB793"/>
      <c r="AC793"/>
      <c r="AD793"/>
      <c r="AE793"/>
      <c r="AF793"/>
      <c r="AG793" t="s">
        <v>122</v>
      </c>
      <c r="AH793"/>
      <c r="AI793"/>
      <c r="AJ793"/>
      <c r="AK793" t="s">
        <v>122</v>
      </c>
      <c r="AL793"/>
      <c r="AM793" t="s">
        <v>64</v>
      </c>
      <c r="AN793" t="s">
        <v>65</v>
      </c>
      <c r="AO793"/>
      <c r="AP793"/>
      <c r="AQ793" t="s">
        <v>77</v>
      </c>
      <c r="AR793" s="5"/>
      <c r="AS793" t="s">
        <v>833</v>
      </c>
      <c r="AT793" t="s">
        <v>68</v>
      </c>
      <c r="AU793" t="s">
        <v>68</v>
      </c>
      <c r="AV793"/>
      <c r="AW793"/>
      <c r="AX793"/>
      <c r="AY793"/>
      <c r="AZ793"/>
      <c r="BA793"/>
      <c r="BB793"/>
      <c r="BC793"/>
      <c r="BD793"/>
      <c r="BE793"/>
      <c r="BF793"/>
      <c r="BG793"/>
      <c r="BH793"/>
      <c r="BI793"/>
      <c r="BJ793"/>
      <c r="BK793"/>
      <c r="BL793"/>
      <c r="BM793"/>
      <c r="BN793"/>
      <c r="BO793"/>
      <c r="BP793"/>
      <c r="BQ793"/>
      <c r="BR793"/>
      <c r="BS793"/>
      <c r="BT793"/>
      <c r="BU793"/>
      <c r="BV793"/>
      <c r="BW793"/>
      <c r="BX793"/>
      <c r="BY793"/>
      <c r="BZ793"/>
      <c r="CA793"/>
      <c r="CB793"/>
      <c r="CC793"/>
      <c r="CD793"/>
      <c r="CE793"/>
      <c r="CF793"/>
      <c r="CG793"/>
      <c r="CH793"/>
      <c r="CI793"/>
      <c r="CJ793"/>
      <c r="CK793"/>
      <c r="CL793"/>
      <c r="CM793"/>
      <c r="CN793"/>
      <c r="CO793"/>
      <c r="CP793"/>
    </row>
    <row r="794" spans="1:94" s="34" customFormat="1">
      <c r="A794" t="s">
        <v>830</v>
      </c>
      <c r="B794" t="str">
        <f t="shared" si="96"/>
        <v xml:space="preserve"> 2008</v>
      </c>
      <c r="C794" s="3" t="s">
        <v>71</v>
      </c>
      <c r="D794" t="s">
        <v>72</v>
      </c>
      <c r="E794">
        <v>7440508</v>
      </c>
      <c r="F794" t="s">
        <v>73</v>
      </c>
      <c r="G794" t="s">
        <v>73</v>
      </c>
      <c r="H794" t="s">
        <v>51</v>
      </c>
      <c r="I794" t="s">
        <v>531</v>
      </c>
      <c r="J794" t="s">
        <v>692</v>
      </c>
      <c r="K794" t="s">
        <v>75</v>
      </c>
      <c r="L794" t="s">
        <v>97</v>
      </c>
      <c r="M794"/>
      <c r="N794"/>
      <c r="O794"/>
      <c r="P794"/>
      <c r="Q794">
        <v>1</v>
      </c>
      <c r="R794" t="s">
        <v>840</v>
      </c>
      <c r="S794" t="s">
        <v>122</v>
      </c>
      <c r="T794" t="s">
        <v>840</v>
      </c>
      <c r="U794" t="s">
        <v>122</v>
      </c>
      <c r="V794">
        <v>1</v>
      </c>
      <c r="W794">
        <v>4</v>
      </c>
      <c r="X794" t="s">
        <v>79</v>
      </c>
      <c r="Y794">
        <f>W794/24</f>
        <v>0.16666666666666666</v>
      </c>
      <c r="Z794" t="s">
        <v>274</v>
      </c>
      <c r="AA794" t="s">
        <v>841</v>
      </c>
      <c r="AB794"/>
      <c r="AC794"/>
      <c r="AD794"/>
      <c r="AE794"/>
      <c r="AF794"/>
      <c r="AG794" t="s">
        <v>122</v>
      </c>
      <c r="AH794"/>
      <c r="AI794"/>
      <c r="AJ794"/>
      <c r="AK794" t="s">
        <v>122</v>
      </c>
      <c r="AL794"/>
      <c r="AM794" t="s">
        <v>64</v>
      </c>
      <c r="AN794" t="s">
        <v>65</v>
      </c>
      <c r="AO794"/>
      <c r="AP794"/>
      <c r="AQ794" t="s">
        <v>77</v>
      </c>
      <c r="AR794" s="5"/>
      <c r="AS794" t="s">
        <v>833</v>
      </c>
      <c r="AT794" t="s">
        <v>68</v>
      </c>
      <c r="AU794" t="s">
        <v>68</v>
      </c>
      <c r="AV794"/>
      <c r="AW794"/>
      <c r="AX794"/>
      <c r="AY794"/>
      <c r="AZ794"/>
      <c r="BA794"/>
      <c r="BB794"/>
      <c r="BC794"/>
      <c r="BD794"/>
      <c r="BE794"/>
      <c r="BF794"/>
      <c r="BG794"/>
      <c r="BH794"/>
      <c r="BI794"/>
      <c r="BJ794"/>
      <c r="BK794"/>
      <c r="BL794"/>
      <c r="BM794"/>
      <c r="BN794"/>
      <c r="BO794"/>
      <c r="BP794"/>
      <c r="BQ794"/>
      <c r="BR794"/>
      <c r="BS794"/>
      <c r="BT794"/>
      <c r="BU794"/>
      <c r="BV794"/>
      <c r="BW794"/>
      <c r="BX794"/>
      <c r="BY794"/>
      <c r="BZ794"/>
      <c r="CA794"/>
      <c r="CB794"/>
      <c r="CC794"/>
      <c r="CD794"/>
      <c r="CE794"/>
      <c r="CF794"/>
      <c r="CG794"/>
      <c r="CH794"/>
      <c r="CI794"/>
      <c r="CJ794"/>
      <c r="CK794"/>
      <c r="CL794"/>
      <c r="CM794"/>
      <c r="CN794"/>
      <c r="CO794"/>
      <c r="CP794"/>
    </row>
    <row r="795" spans="1:94" s="34" customFormat="1">
      <c r="A795" t="s">
        <v>830</v>
      </c>
      <c r="B795" t="str">
        <f t="shared" si="96"/>
        <v xml:space="preserve"> 2008</v>
      </c>
      <c r="C795" s="3" t="s">
        <v>71</v>
      </c>
      <c r="D795" t="s">
        <v>72</v>
      </c>
      <c r="E795">
        <v>7440508</v>
      </c>
      <c r="F795" t="s">
        <v>73</v>
      </c>
      <c r="G795" t="s">
        <v>73</v>
      </c>
      <c r="H795" t="s">
        <v>51</v>
      </c>
      <c r="I795" t="s">
        <v>531</v>
      </c>
      <c r="J795" t="s">
        <v>692</v>
      </c>
      <c r="K795" t="s">
        <v>75</v>
      </c>
      <c r="L795" t="s">
        <v>97</v>
      </c>
      <c r="M795"/>
      <c r="N795"/>
      <c r="O795"/>
      <c r="P795"/>
      <c r="Q795">
        <v>1</v>
      </c>
      <c r="R795" t="s">
        <v>840</v>
      </c>
      <c r="S795" t="s">
        <v>122</v>
      </c>
      <c r="T795" t="s">
        <v>840</v>
      </c>
      <c r="U795" t="s">
        <v>122</v>
      </c>
      <c r="V795">
        <v>1</v>
      </c>
      <c r="W795">
        <v>10</v>
      </c>
      <c r="X795" t="s">
        <v>842</v>
      </c>
      <c r="Y795">
        <v>6.9444444444444441E-3</v>
      </c>
      <c r="Z795" t="s">
        <v>274</v>
      </c>
      <c r="AA795" t="s">
        <v>843</v>
      </c>
      <c r="AB795"/>
      <c r="AC795"/>
      <c r="AD795"/>
      <c r="AE795"/>
      <c r="AF795"/>
      <c r="AG795" t="s">
        <v>122</v>
      </c>
      <c r="AH795"/>
      <c r="AI795"/>
      <c r="AJ795"/>
      <c r="AK795" t="s">
        <v>122</v>
      </c>
      <c r="AL795"/>
      <c r="AM795" t="s">
        <v>64</v>
      </c>
      <c r="AN795" t="s">
        <v>65</v>
      </c>
      <c r="AO795"/>
      <c r="AP795"/>
      <c r="AQ795" t="s">
        <v>77</v>
      </c>
      <c r="AR795" s="5"/>
      <c r="AS795" t="s">
        <v>833</v>
      </c>
      <c r="AT795" t="s">
        <v>68</v>
      </c>
      <c r="AU795" t="s">
        <v>68</v>
      </c>
      <c r="AV795"/>
      <c r="AW795"/>
      <c r="AX795"/>
      <c r="AY795"/>
      <c r="AZ795"/>
      <c r="BA795"/>
      <c r="BB795"/>
      <c r="BC795"/>
      <c r="BD795"/>
      <c r="BE795"/>
      <c r="BF795"/>
      <c r="BG795"/>
      <c r="BH795"/>
      <c r="BI795"/>
      <c r="BJ795"/>
      <c r="BK795"/>
      <c r="BL795"/>
      <c r="BM795"/>
      <c r="BN795"/>
      <c r="BO795"/>
      <c r="BP795"/>
      <c r="BQ795"/>
      <c r="BR795"/>
      <c r="BS795"/>
      <c r="BT795"/>
      <c r="BU795"/>
      <c r="BV795"/>
      <c r="BW795"/>
      <c r="BX795"/>
      <c r="BY795"/>
      <c r="BZ795"/>
      <c r="CA795"/>
      <c r="CB795"/>
      <c r="CC795"/>
      <c r="CD795"/>
      <c r="CE795"/>
      <c r="CF795"/>
      <c r="CG795"/>
      <c r="CH795"/>
      <c r="CI795"/>
      <c r="CJ795"/>
      <c r="CK795"/>
      <c r="CL795"/>
      <c r="CM795"/>
      <c r="CN795"/>
      <c r="CO795"/>
      <c r="CP795"/>
    </row>
    <row r="796" spans="1:94" s="34" customFormat="1">
      <c r="A796" t="s">
        <v>830</v>
      </c>
      <c r="B796" t="str">
        <f t="shared" si="96"/>
        <v xml:space="preserve"> 2008</v>
      </c>
      <c r="C796" s="3" t="s">
        <v>71</v>
      </c>
      <c r="D796" t="s">
        <v>72</v>
      </c>
      <c r="E796">
        <v>7440508</v>
      </c>
      <c r="F796" t="s">
        <v>73</v>
      </c>
      <c r="G796" t="s">
        <v>73</v>
      </c>
      <c r="H796" t="s">
        <v>51</v>
      </c>
      <c r="I796" t="s">
        <v>531</v>
      </c>
      <c r="J796" t="s">
        <v>276</v>
      </c>
      <c r="K796" t="s">
        <v>75</v>
      </c>
      <c r="L796" t="s">
        <v>97</v>
      </c>
      <c r="M796"/>
      <c r="N796"/>
      <c r="O796"/>
      <c r="P796"/>
      <c r="Q796">
        <v>1</v>
      </c>
      <c r="R796" t="s">
        <v>840</v>
      </c>
      <c r="S796" t="s">
        <v>122</v>
      </c>
      <c r="T796" t="s">
        <v>840</v>
      </c>
      <c r="U796" t="s">
        <v>122</v>
      </c>
      <c r="V796">
        <v>1</v>
      </c>
      <c r="W796">
        <v>4</v>
      </c>
      <c r="X796" t="s">
        <v>79</v>
      </c>
      <c r="Y796">
        <f>W796/24</f>
        <v>0.16666666666666666</v>
      </c>
      <c r="Z796" t="s">
        <v>274</v>
      </c>
      <c r="AA796" t="s">
        <v>275</v>
      </c>
      <c r="AB796"/>
      <c r="AC796"/>
      <c r="AD796"/>
      <c r="AE796"/>
      <c r="AF796"/>
      <c r="AG796" t="s">
        <v>122</v>
      </c>
      <c r="AH796"/>
      <c r="AI796"/>
      <c r="AJ796"/>
      <c r="AK796" t="s">
        <v>122</v>
      </c>
      <c r="AL796"/>
      <c r="AM796" t="s">
        <v>64</v>
      </c>
      <c r="AN796" t="s">
        <v>65</v>
      </c>
      <c r="AO796"/>
      <c r="AP796"/>
      <c r="AQ796" t="s">
        <v>77</v>
      </c>
      <c r="AR796" s="5"/>
      <c r="AS796" t="s">
        <v>833</v>
      </c>
      <c r="AT796" t="s">
        <v>68</v>
      </c>
      <c r="AU796" t="s">
        <v>68</v>
      </c>
      <c r="AV796"/>
      <c r="AW796"/>
      <c r="AX796"/>
      <c r="AY796"/>
      <c r="AZ796"/>
      <c r="BA796"/>
      <c r="BB796"/>
      <c r="BC796"/>
      <c r="BD796"/>
      <c r="BE796"/>
      <c r="BF796"/>
      <c r="BG796"/>
      <c r="BH796"/>
      <c r="BI796"/>
      <c r="BJ796"/>
      <c r="BK796"/>
      <c r="BL796"/>
      <c r="BM796"/>
      <c r="BN796"/>
      <c r="BO796"/>
      <c r="BP796"/>
      <c r="BQ796"/>
      <c r="BR796"/>
      <c r="BS796"/>
      <c r="BT796"/>
      <c r="BU796"/>
      <c r="BV796"/>
      <c r="BW796"/>
      <c r="BX796"/>
      <c r="BY796"/>
      <c r="BZ796"/>
      <c r="CA796"/>
      <c r="CB796"/>
      <c r="CC796"/>
      <c r="CD796"/>
      <c r="CE796"/>
      <c r="CF796"/>
      <c r="CG796"/>
      <c r="CH796"/>
      <c r="CI796"/>
      <c r="CJ796"/>
      <c r="CK796"/>
      <c r="CL796"/>
      <c r="CM796"/>
      <c r="CN796"/>
      <c r="CO796"/>
      <c r="CP796"/>
    </row>
    <row r="797" spans="1:94" s="34" customFormat="1">
      <c r="A797" t="s">
        <v>830</v>
      </c>
      <c r="B797" t="str">
        <f t="shared" si="96"/>
        <v xml:space="preserve"> 2008</v>
      </c>
      <c r="C797" s="3" t="s">
        <v>71</v>
      </c>
      <c r="D797" t="s">
        <v>72</v>
      </c>
      <c r="E797">
        <v>7440508</v>
      </c>
      <c r="F797" t="s">
        <v>73</v>
      </c>
      <c r="G797" t="s">
        <v>73</v>
      </c>
      <c r="H797" t="s">
        <v>51</v>
      </c>
      <c r="I797" t="s">
        <v>531</v>
      </c>
      <c r="J797" t="s">
        <v>276</v>
      </c>
      <c r="K797" t="s">
        <v>75</v>
      </c>
      <c r="L797" t="s">
        <v>97</v>
      </c>
      <c r="M797"/>
      <c r="N797"/>
      <c r="O797"/>
      <c r="P797"/>
      <c r="Q797">
        <v>1</v>
      </c>
      <c r="R797" t="s">
        <v>840</v>
      </c>
      <c r="S797" t="s">
        <v>122</v>
      </c>
      <c r="T797" t="s">
        <v>840</v>
      </c>
      <c r="U797" t="s">
        <v>122</v>
      </c>
      <c r="V797">
        <v>1</v>
      </c>
      <c r="W797">
        <v>4</v>
      </c>
      <c r="X797" t="s">
        <v>79</v>
      </c>
      <c r="Y797">
        <f>W797/24</f>
        <v>0.16666666666666666</v>
      </c>
      <c r="Z797" t="s">
        <v>274</v>
      </c>
      <c r="AA797" t="s">
        <v>841</v>
      </c>
      <c r="AB797"/>
      <c r="AC797"/>
      <c r="AD797"/>
      <c r="AE797"/>
      <c r="AF797"/>
      <c r="AG797" t="s">
        <v>122</v>
      </c>
      <c r="AH797"/>
      <c r="AI797"/>
      <c r="AJ797"/>
      <c r="AK797" t="s">
        <v>122</v>
      </c>
      <c r="AL797"/>
      <c r="AM797" t="s">
        <v>64</v>
      </c>
      <c r="AN797" t="s">
        <v>65</v>
      </c>
      <c r="AO797"/>
      <c r="AP797"/>
      <c r="AQ797" t="s">
        <v>77</v>
      </c>
      <c r="AR797" s="5"/>
      <c r="AS797" t="s">
        <v>833</v>
      </c>
      <c r="AT797" t="s">
        <v>68</v>
      </c>
      <c r="AU797" t="s">
        <v>68</v>
      </c>
      <c r="AV797"/>
      <c r="AW797"/>
      <c r="AX797"/>
      <c r="AY797"/>
      <c r="AZ797"/>
      <c r="BA797"/>
      <c r="BB797"/>
      <c r="BC797"/>
      <c r="BD797"/>
      <c r="BE797"/>
      <c r="BF797"/>
      <c r="BG797"/>
      <c r="BH797"/>
      <c r="BI797"/>
      <c r="BJ797"/>
      <c r="BK797"/>
      <c r="BL797"/>
      <c r="BM797"/>
      <c r="BN797"/>
      <c r="BO797"/>
      <c r="BP797"/>
      <c r="BQ797"/>
      <c r="BR797"/>
      <c r="BS797"/>
      <c r="BT797"/>
      <c r="BU797"/>
      <c r="BV797"/>
      <c r="BW797"/>
      <c r="BX797"/>
      <c r="BY797"/>
      <c r="BZ797"/>
      <c r="CA797"/>
      <c r="CB797"/>
      <c r="CC797"/>
      <c r="CD797"/>
      <c r="CE797"/>
      <c r="CF797"/>
      <c r="CG797"/>
      <c r="CH797"/>
      <c r="CI797"/>
      <c r="CJ797"/>
      <c r="CK797"/>
      <c r="CL797"/>
      <c r="CM797"/>
      <c r="CN797"/>
      <c r="CO797"/>
      <c r="CP797"/>
    </row>
    <row r="798" spans="1:94" s="34" customFormat="1">
      <c r="A798" t="s">
        <v>830</v>
      </c>
      <c r="B798" t="str">
        <f t="shared" si="96"/>
        <v xml:space="preserve"> 2008</v>
      </c>
      <c r="C798" s="3" t="s">
        <v>71</v>
      </c>
      <c r="D798" t="s">
        <v>72</v>
      </c>
      <c r="E798">
        <v>7440508</v>
      </c>
      <c r="F798" t="s">
        <v>73</v>
      </c>
      <c r="G798" t="s">
        <v>73</v>
      </c>
      <c r="H798" t="s">
        <v>51</v>
      </c>
      <c r="I798" t="s">
        <v>531</v>
      </c>
      <c r="J798" t="s">
        <v>276</v>
      </c>
      <c r="K798" t="s">
        <v>75</v>
      </c>
      <c r="L798" t="s">
        <v>97</v>
      </c>
      <c r="M798"/>
      <c r="N798"/>
      <c r="O798"/>
      <c r="P798"/>
      <c r="Q798">
        <v>1</v>
      </c>
      <c r="R798" t="s">
        <v>840</v>
      </c>
      <c r="S798" t="s">
        <v>122</v>
      </c>
      <c r="T798" t="s">
        <v>840</v>
      </c>
      <c r="U798" t="s">
        <v>122</v>
      </c>
      <c r="V798">
        <v>1</v>
      </c>
      <c r="W798">
        <v>10</v>
      </c>
      <c r="X798" t="s">
        <v>842</v>
      </c>
      <c r="Y798">
        <v>6.9444444444444441E-3</v>
      </c>
      <c r="Z798" t="s">
        <v>274</v>
      </c>
      <c r="AA798" t="s">
        <v>843</v>
      </c>
      <c r="AB798"/>
      <c r="AC798"/>
      <c r="AD798"/>
      <c r="AE798"/>
      <c r="AF798"/>
      <c r="AG798" t="s">
        <v>122</v>
      </c>
      <c r="AH798"/>
      <c r="AI798"/>
      <c r="AJ798"/>
      <c r="AK798" t="s">
        <v>122</v>
      </c>
      <c r="AL798"/>
      <c r="AM798" t="s">
        <v>64</v>
      </c>
      <c r="AN798" t="s">
        <v>65</v>
      </c>
      <c r="AO798"/>
      <c r="AP798"/>
      <c r="AQ798" t="s">
        <v>77</v>
      </c>
      <c r="AR798" s="5"/>
      <c r="AS798" t="s">
        <v>833</v>
      </c>
      <c r="AT798" t="s">
        <v>68</v>
      </c>
      <c r="AU798" t="s">
        <v>68</v>
      </c>
      <c r="AV798"/>
      <c r="AW798"/>
      <c r="AX798"/>
      <c r="AY798"/>
      <c r="AZ798"/>
      <c r="BA798"/>
      <c r="BB798"/>
      <c r="BC798"/>
      <c r="BD798"/>
      <c r="BE798"/>
      <c r="BF798"/>
      <c r="BG798"/>
      <c r="BH798"/>
      <c r="BI798"/>
      <c r="BJ798"/>
      <c r="BK798"/>
      <c r="BL798"/>
      <c r="BM798"/>
      <c r="BN798"/>
      <c r="BO798"/>
      <c r="BP798"/>
      <c r="BQ798"/>
      <c r="BR798"/>
      <c r="BS798"/>
      <c r="BT798"/>
      <c r="BU798"/>
      <c r="BV798"/>
      <c r="BW798"/>
      <c r="BX798"/>
      <c r="BY798"/>
      <c r="BZ798"/>
      <c r="CA798"/>
      <c r="CB798"/>
      <c r="CC798"/>
      <c r="CD798"/>
      <c r="CE798"/>
      <c r="CF798"/>
      <c r="CG798"/>
      <c r="CH798"/>
      <c r="CI798"/>
      <c r="CJ798"/>
      <c r="CK798"/>
      <c r="CL798"/>
      <c r="CM798"/>
      <c r="CN798"/>
      <c r="CO798"/>
      <c r="CP798"/>
    </row>
    <row r="799" spans="1:94">
      <c r="A799" t="s">
        <v>844</v>
      </c>
      <c r="B799" t="str">
        <f t="shared" si="96"/>
        <v xml:space="preserve"> 2013</v>
      </c>
      <c r="C799" s="3" t="s">
        <v>71</v>
      </c>
      <c r="D799" s="3" t="s">
        <v>72</v>
      </c>
      <c r="E799" s="6" t="s">
        <v>235</v>
      </c>
      <c r="F799" t="s">
        <v>73</v>
      </c>
      <c r="G799" t="s">
        <v>236</v>
      </c>
      <c r="H799" t="s">
        <v>51</v>
      </c>
      <c r="I799" s="3" t="s">
        <v>531</v>
      </c>
      <c r="J799" t="s">
        <v>74</v>
      </c>
      <c r="K799" t="s">
        <v>96</v>
      </c>
      <c r="L799" t="s">
        <v>97</v>
      </c>
      <c r="P799" t="s">
        <v>77</v>
      </c>
      <c r="R799" t="s">
        <v>845</v>
      </c>
      <c r="S799" t="s">
        <v>846</v>
      </c>
      <c r="T799" t="s">
        <v>847</v>
      </c>
      <c r="U799" t="s">
        <v>556</v>
      </c>
      <c r="V799">
        <v>71</v>
      </c>
      <c r="W799">
        <v>71</v>
      </c>
      <c r="X799" t="s">
        <v>103</v>
      </c>
      <c r="Y799">
        <v>71</v>
      </c>
      <c r="Z799" t="s">
        <v>104</v>
      </c>
      <c r="AA799" t="s">
        <v>848</v>
      </c>
      <c r="AM799" t="s">
        <v>64</v>
      </c>
      <c r="AN799" t="s">
        <v>65</v>
      </c>
      <c r="AQ799" t="s">
        <v>77</v>
      </c>
      <c r="AT799" t="s">
        <v>68</v>
      </c>
      <c r="AU799" t="s">
        <v>68</v>
      </c>
    </row>
    <row r="800" spans="1:94">
      <c r="A800" t="s">
        <v>844</v>
      </c>
      <c r="B800" t="str">
        <f t="shared" si="96"/>
        <v xml:space="preserve"> 2013</v>
      </c>
      <c r="C800" s="3" t="s">
        <v>71</v>
      </c>
      <c r="D800" s="3" t="s">
        <v>72</v>
      </c>
      <c r="E800" s="6" t="s">
        <v>235</v>
      </c>
      <c r="F800" t="s">
        <v>73</v>
      </c>
      <c r="G800" t="s">
        <v>236</v>
      </c>
      <c r="H800" t="s">
        <v>51</v>
      </c>
      <c r="I800" s="3" t="s">
        <v>531</v>
      </c>
      <c r="J800" t="s">
        <v>74</v>
      </c>
      <c r="K800" t="s">
        <v>96</v>
      </c>
      <c r="L800" t="s">
        <v>97</v>
      </c>
      <c r="P800" t="s">
        <v>77</v>
      </c>
      <c r="R800" t="s">
        <v>845</v>
      </c>
      <c r="S800" t="s">
        <v>846</v>
      </c>
      <c r="T800" t="s">
        <v>847</v>
      </c>
      <c r="U800" t="s">
        <v>556</v>
      </c>
      <c r="V800">
        <v>78</v>
      </c>
      <c r="W800">
        <v>78</v>
      </c>
      <c r="X800" t="s">
        <v>103</v>
      </c>
      <c r="Y800">
        <v>78</v>
      </c>
      <c r="Z800" t="s">
        <v>104</v>
      </c>
      <c r="AA800" t="s">
        <v>848</v>
      </c>
      <c r="AM800" t="s">
        <v>64</v>
      </c>
      <c r="AN800" t="s">
        <v>65</v>
      </c>
      <c r="AQ800" t="s">
        <v>77</v>
      </c>
      <c r="AT800" t="s">
        <v>68</v>
      </c>
      <c r="AU800" t="s">
        <v>68</v>
      </c>
    </row>
    <row r="801" spans="1:47">
      <c r="A801" t="s">
        <v>844</v>
      </c>
      <c r="B801" t="str">
        <f t="shared" si="96"/>
        <v xml:space="preserve"> 2013</v>
      </c>
      <c r="C801" s="3" t="s">
        <v>71</v>
      </c>
      <c r="D801" s="3" t="s">
        <v>72</v>
      </c>
      <c r="E801" s="6" t="s">
        <v>235</v>
      </c>
      <c r="F801" t="s">
        <v>73</v>
      </c>
      <c r="G801" t="s">
        <v>236</v>
      </c>
      <c r="H801" t="s">
        <v>51</v>
      </c>
      <c r="I801" s="3" t="s">
        <v>531</v>
      </c>
      <c r="J801" t="s">
        <v>74</v>
      </c>
      <c r="K801" t="s">
        <v>96</v>
      </c>
      <c r="L801" t="s">
        <v>97</v>
      </c>
      <c r="P801" t="s">
        <v>77</v>
      </c>
      <c r="R801" t="s">
        <v>845</v>
      </c>
      <c r="S801" t="s">
        <v>846</v>
      </c>
      <c r="T801" t="s">
        <v>847</v>
      </c>
      <c r="U801" t="s">
        <v>556</v>
      </c>
      <c r="V801" t="s">
        <v>849</v>
      </c>
      <c r="W801" t="s">
        <v>849</v>
      </c>
      <c r="X801" t="s">
        <v>103</v>
      </c>
      <c r="Y801" t="s">
        <v>849</v>
      </c>
      <c r="Z801" t="s">
        <v>81</v>
      </c>
      <c r="AA801" t="s">
        <v>81</v>
      </c>
      <c r="AD801">
        <v>1000</v>
      </c>
      <c r="AG801" t="s">
        <v>677</v>
      </c>
      <c r="AH801">
        <f>AD801*1000</f>
        <v>1000000</v>
      </c>
      <c r="AK801" t="s">
        <v>556</v>
      </c>
      <c r="AL801">
        <v>50</v>
      </c>
      <c r="AM801" t="str">
        <f>IF(ISBLANK(AL801),"",IF(AL801&gt;=75,"Severe",IF(AL801&gt;=25,"Significant",IF(AL801&gt;=1,"Some", IF(AL801=0,"None")))))</f>
        <v>Significant</v>
      </c>
      <c r="AN801" t="str">
        <f>IF(ISBLANK(AL801),"",IF(AL801&gt;=75,"None",IF(AL801&gt;=25,"Low",IF(AL801&gt;=1,"Medium", IF(AL801=0,"High")))))</f>
        <v>Low</v>
      </c>
      <c r="AO801" t="str">
        <f>AM801</f>
        <v>Significant</v>
      </c>
      <c r="AP801" t="str">
        <f>AN801</f>
        <v>Low</v>
      </c>
      <c r="AQ801" t="s">
        <v>77</v>
      </c>
      <c r="AT801" t="s">
        <v>68</v>
      </c>
      <c r="AU801" t="s">
        <v>68</v>
      </c>
    </row>
    <row r="802" spans="1:47">
      <c r="A802" t="s">
        <v>844</v>
      </c>
      <c r="B802" t="str">
        <f t="shared" si="96"/>
        <v xml:space="preserve"> 2013</v>
      </c>
      <c r="C802" s="3" t="s">
        <v>71</v>
      </c>
      <c r="D802" s="3" t="s">
        <v>72</v>
      </c>
      <c r="E802" s="6" t="s">
        <v>235</v>
      </c>
      <c r="F802" t="s">
        <v>73</v>
      </c>
      <c r="G802" t="s">
        <v>236</v>
      </c>
      <c r="H802" t="s">
        <v>51</v>
      </c>
      <c r="I802" s="3" t="s">
        <v>531</v>
      </c>
      <c r="J802" t="s">
        <v>74</v>
      </c>
      <c r="K802" t="s">
        <v>96</v>
      </c>
      <c r="L802" t="s">
        <v>97</v>
      </c>
      <c r="P802" t="s">
        <v>77</v>
      </c>
      <c r="R802" t="s">
        <v>845</v>
      </c>
      <c r="S802" t="s">
        <v>846</v>
      </c>
      <c r="T802" t="s">
        <v>847</v>
      </c>
      <c r="U802" t="s">
        <v>556</v>
      </c>
      <c r="V802" t="s">
        <v>849</v>
      </c>
      <c r="W802" t="s">
        <v>849</v>
      </c>
      <c r="X802" t="s">
        <v>103</v>
      </c>
      <c r="Y802" t="s">
        <v>849</v>
      </c>
      <c r="Z802" t="s">
        <v>81</v>
      </c>
      <c r="AA802" t="s">
        <v>81</v>
      </c>
      <c r="AD802">
        <v>50</v>
      </c>
      <c r="AG802" t="s">
        <v>677</v>
      </c>
      <c r="AH802">
        <f>AD802*1000</f>
        <v>50000</v>
      </c>
      <c r="AK802" t="s">
        <v>556</v>
      </c>
      <c r="AL802">
        <v>10</v>
      </c>
      <c r="AM802" t="str">
        <f>IF(ISBLANK(AL802),"",IF(AL802&gt;=75,"Severe",IF(AL802&gt;=25,"Significant",IF(AL802&gt;=1,"Some", IF(AL802=0,"None")))))</f>
        <v>Some</v>
      </c>
      <c r="AN802" t="str">
        <f>IF(ISBLANK(AL802),"",IF(AL802&gt;=75,"None",IF(AL802&gt;=25,"Low",IF(AL802&gt;=1,"Medium", IF(AL802=0,"High")))))</f>
        <v>Medium</v>
      </c>
      <c r="AQ802" t="s">
        <v>77</v>
      </c>
      <c r="AT802" t="s">
        <v>68</v>
      </c>
      <c r="AU802" t="s">
        <v>68</v>
      </c>
    </row>
    <row r="803" spans="1:47" ht="15.95" customHeight="1">
      <c r="A803" t="s">
        <v>844</v>
      </c>
      <c r="B803" t="str">
        <f t="shared" si="96"/>
        <v xml:space="preserve"> 2013</v>
      </c>
      <c r="C803" s="3" t="s">
        <v>71</v>
      </c>
      <c r="D803" s="3" t="s">
        <v>72</v>
      </c>
      <c r="E803" s="6" t="s">
        <v>235</v>
      </c>
      <c r="F803" t="s">
        <v>73</v>
      </c>
      <c r="G803" t="s">
        <v>236</v>
      </c>
      <c r="H803" t="s">
        <v>51</v>
      </c>
      <c r="I803" s="3" t="s">
        <v>531</v>
      </c>
      <c r="J803" t="s">
        <v>74</v>
      </c>
      <c r="K803" t="s">
        <v>96</v>
      </c>
      <c r="L803" t="s">
        <v>97</v>
      </c>
      <c r="P803" t="s">
        <v>77</v>
      </c>
      <c r="R803" t="s">
        <v>845</v>
      </c>
      <c r="S803" t="s">
        <v>846</v>
      </c>
      <c r="T803" t="s">
        <v>847</v>
      </c>
      <c r="U803" t="s">
        <v>556</v>
      </c>
      <c r="V803" t="s">
        <v>849</v>
      </c>
      <c r="W803" t="s">
        <v>849</v>
      </c>
      <c r="X803" t="s">
        <v>103</v>
      </c>
      <c r="Y803" t="s">
        <v>849</v>
      </c>
      <c r="Z803" t="s">
        <v>81</v>
      </c>
      <c r="AA803" t="s">
        <v>81</v>
      </c>
      <c r="AD803">
        <v>500</v>
      </c>
      <c r="AG803" t="s">
        <v>677</v>
      </c>
      <c r="AH803">
        <f>AD803*1000</f>
        <v>500000</v>
      </c>
      <c r="AK803" t="s">
        <v>556</v>
      </c>
      <c r="AL803">
        <v>20</v>
      </c>
      <c r="AM803" t="str">
        <f>IF(ISBLANK(AL803),"",IF(AL803&gt;=75,"Severe",IF(AL803&gt;=25,"Significant",IF(AL803&gt;=1,"Some", IF(AL803=0,"None")))))</f>
        <v>Some</v>
      </c>
      <c r="AN803" t="str">
        <f>IF(ISBLANK(AL803),"",IF(AL803&gt;=75,"None",IF(AL803&gt;=25,"Low",IF(AL803&gt;=1,"Medium", IF(AL803=0,"High")))))</f>
        <v>Medium</v>
      </c>
      <c r="AQ803" t="s">
        <v>77</v>
      </c>
      <c r="AT803" t="s">
        <v>68</v>
      </c>
      <c r="AU803" t="s">
        <v>68</v>
      </c>
    </row>
    <row r="804" spans="1:47" ht="15.95" customHeight="1">
      <c r="A804" t="s">
        <v>844</v>
      </c>
      <c r="B804" t="str">
        <f t="shared" si="96"/>
        <v xml:space="preserve"> 2013</v>
      </c>
      <c r="C804" s="3" t="s">
        <v>71</v>
      </c>
      <c r="D804" s="3" t="s">
        <v>72</v>
      </c>
      <c r="E804" s="6" t="s">
        <v>235</v>
      </c>
      <c r="F804" t="s">
        <v>73</v>
      </c>
      <c r="G804" t="s">
        <v>236</v>
      </c>
      <c r="H804" t="s">
        <v>51</v>
      </c>
      <c r="I804" s="3" t="s">
        <v>531</v>
      </c>
      <c r="J804" t="s">
        <v>74</v>
      </c>
      <c r="K804" t="s">
        <v>96</v>
      </c>
      <c r="L804" t="s">
        <v>97</v>
      </c>
      <c r="P804" t="s">
        <v>77</v>
      </c>
      <c r="R804" t="s">
        <v>845</v>
      </c>
      <c r="S804" t="s">
        <v>846</v>
      </c>
      <c r="T804" t="s">
        <v>847</v>
      </c>
      <c r="U804" t="s">
        <v>556</v>
      </c>
      <c r="V804">
        <v>71</v>
      </c>
      <c r="W804">
        <v>71</v>
      </c>
      <c r="X804" t="s">
        <v>103</v>
      </c>
      <c r="Y804">
        <v>71</v>
      </c>
      <c r="Z804" t="s">
        <v>274</v>
      </c>
      <c r="AA804" t="s">
        <v>850</v>
      </c>
      <c r="AM804" t="s">
        <v>64</v>
      </c>
      <c r="AN804" t="s">
        <v>65</v>
      </c>
      <c r="AQ804" t="s">
        <v>77</v>
      </c>
      <c r="AR804" s="5" t="s">
        <v>851</v>
      </c>
      <c r="AT804" t="s">
        <v>68</v>
      </c>
      <c r="AU804" t="s">
        <v>68</v>
      </c>
    </row>
    <row r="805" spans="1:47" ht="15.95" customHeight="1">
      <c r="A805" t="s">
        <v>844</v>
      </c>
      <c r="B805" t="str">
        <f t="shared" si="96"/>
        <v xml:space="preserve"> 2013</v>
      </c>
      <c r="C805" s="3" t="s">
        <v>71</v>
      </c>
      <c r="D805" s="3" t="s">
        <v>72</v>
      </c>
      <c r="E805" s="6" t="s">
        <v>235</v>
      </c>
      <c r="F805" t="s">
        <v>73</v>
      </c>
      <c r="G805" t="s">
        <v>236</v>
      </c>
      <c r="H805" t="s">
        <v>51</v>
      </c>
      <c r="I805" s="3" t="s">
        <v>531</v>
      </c>
      <c r="J805" t="s">
        <v>74</v>
      </c>
      <c r="K805" t="s">
        <v>96</v>
      </c>
      <c r="L805" t="s">
        <v>97</v>
      </c>
      <c r="P805" t="s">
        <v>77</v>
      </c>
      <c r="R805" t="s">
        <v>845</v>
      </c>
      <c r="S805" t="s">
        <v>846</v>
      </c>
      <c r="T805" t="s">
        <v>847</v>
      </c>
      <c r="U805" t="s">
        <v>556</v>
      </c>
      <c r="V805">
        <v>71</v>
      </c>
      <c r="W805">
        <v>71</v>
      </c>
      <c r="X805" t="s">
        <v>103</v>
      </c>
      <c r="Y805">
        <v>71</v>
      </c>
      <c r="Z805" t="s">
        <v>274</v>
      </c>
      <c r="AA805" t="s">
        <v>275</v>
      </c>
      <c r="AC805" t="s">
        <v>276</v>
      </c>
      <c r="AM805" t="s">
        <v>64</v>
      </c>
      <c r="AN805" t="s">
        <v>65</v>
      </c>
      <c r="AQ805" t="s">
        <v>77</v>
      </c>
      <c r="AT805" t="s">
        <v>68</v>
      </c>
      <c r="AU805" t="s">
        <v>68</v>
      </c>
    </row>
    <row r="806" spans="1:47" ht="15.95" customHeight="1">
      <c r="A806" t="s">
        <v>844</v>
      </c>
      <c r="B806" t="str">
        <f t="shared" si="96"/>
        <v xml:space="preserve"> 2013</v>
      </c>
      <c r="C806" s="3" t="s">
        <v>71</v>
      </c>
      <c r="D806" s="3" t="s">
        <v>72</v>
      </c>
      <c r="E806" s="6" t="s">
        <v>235</v>
      </c>
      <c r="F806" t="s">
        <v>73</v>
      </c>
      <c r="G806" t="s">
        <v>236</v>
      </c>
      <c r="H806" t="s">
        <v>51</v>
      </c>
      <c r="I806" s="3" t="s">
        <v>531</v>
      </c>
      <c r="J806" t="s">
        <v>74</v>
      </c>
      <c r="K806" t="s">
        <v>96</v>
      </c>
      <c r="L806" t="s">
        <v>97</v>
      </c>
      <c r="P806" t="s">
        <v>77</v>
      </c>
      <c r="R806" t="s">
        <v>845</v>
      </c>
      <c r="S806" t="s">
        <v>846</v>
      </c>
      <c r="T806" t="s">
        <v>847</v>
      </c>
      <c r="U806" t="s">
        <v>556</v>
      </c>
      <c r="V806">
        <v>71</v>
      </c>
      <c r="W806">
        <v>71</v>
      </c>
      <c r="X806" t="s">
        <v>103</v>
      </c>
      <c r="Y806">
        <v>71</v>
      </c>
      <c r="Z806" t="s">
        <v>274</v>
      </c>
      <c r="AA806" t="s">
        <v>852</v>
      </c>
      <c r="AC806" t="s">
        <v>270</v>
      </c>
      <c r="AM806" t="s">
        <v>64</v>
      </c>
      <c r="AN806" t="s">
        <v>65</v>
      </c>
      <c r="AQ806" t="s">
        <v>77</v>
      </c>
      <c r="AT806" t="s">
        <v>68</v>
      </c>
      <c r="AU806" t="s">
        <v>68</v>
      </c>
    </row>
    <row r="807" spans="1:47" ht="17.100000000000001" customHeight="1">
      <c r="A807" t="s">
        <v>844</v>
      </c>
      <c r="B807" t="str">
        <f t="shared" si="96"/>
        <v xml:space="preserve"> 2013</v>
      </c>
      <c r="C807" s="3" t="s">
        <v>71</v>
      </c>
      <c r="D807" s="3" t="s">
        <v>72</v>
      </c>
      <c r="E807" s="6" t="s">
        <v>235</v>
      </c>
      <c r="F807" t="s">
        <v>73</v>
      </c>
      <c r="G807" t="s">
        <v>236</v>
      </c>
      <c r="H807" t="s">
        <v>51</v>
      </c>
      <c r="I807" s="3" t="s">
        <v>531</v>
      </c>
      <c r="J807" t="s">
        <v>74</v>
      </c>
      <c r="K807" t="s">
        <v>96</v>
      </c>
      <c r="L807" t="s">
        <v>97</v>
      </c>
      <c r="P807" t="s">
        <v>77</v>
      </c>
      <c r="R807" t="s">
        <v>845</v>
      </c>
      <c r="S807" t="s">
        <v>846</v>
      </c>
      <c r="T807" t="s">
        <v>847</v>
      </c>
      <c r="U807" t="s">
        <v>556</v>
      </c>
      <c r="V807">
        <v>78</v>
      </c>
      <c r="W807">
        <v>78</v>
      </c>
      <c r="X807" t="s">
        <v>103</v>
      </c>
      <c r="Y807">
        <v>78</v>
      </c>
      <c r="Z807" t="s">
        <v>274</v>
      </c>
      <c r="AA807" t="s">
        <v>850</v>
      </c>
      <c r="AM807" t="s">
        <v>64</v>
      </c>
      <c r="AN807" t="s">
        <v>65</v>
      </c>
      <c r="AQ807" t="s">
        <v>77</v>
      </c>
      <c r="AT807" t="s">
        <v>68</v>
      </c>
      <c r="AU807" t="s">
        <v>68</v>
      </c>
    </row>
    <row r="808" spans="1:47" ht="15.95" customHeight="1">
      <c r="A808" t="s">
        <v>844</v>
      </c>
      <c r="B808" t="str">
        <f t="shared" si="96"/>
        <v xml:space="preserve"> 2013</v>
      </c>
      <c r="C808" s="3" t="s">
        <v>71</v>
      </c>
      <c r="D808" s="3" t="s">
        <v>72</v>
      </c>
      <c r="E808" s="6" t="s">
        <v>235</v>
      </c>
      <c r="F808" t="s">
        <v>73</v>
      </c>
      <c r="G808" t="s">
        <v>236</v>
      </c>
      <c r="H808" t="s">
        <v>51</v>
      </c>
      <c r="I808" s="3" t="s">
        <v>531</v>
      </c>
      <c r="J808" t="s">
        <v>74</v>
      </c>
      <c r="K808" t="s">
        <v>96</v>
      </c>
      <c r="L808" t="s">
        <v>97</v>
      </c>
      <c r="P808" t="s">
        <v>77</v>
      </c>
      <c r="R808" t="s">
        <v>845</v>
      </c>
      <c r="S808" t="s">
        <v>846</v>
      </c>
      <c r="T808" t="s">
        <v>847</v>
      </c>
      <c r="U808" t="s">
        <v>556</v>
      </c>
      <c r="V808">
        <v>78</v>
      </c>
      <c r="W808">
        <v>78</v>
      </c>
      <c r="X808" t="s">
        <v>103</v>
      </c>
      <c r="Y808">
        <v>78</v>
      </c>
      <c r="Z808" t="s">
        <v>274</v>
      </c>
      <c r="AA808" t="s">
        <v>275</v>
      </c>
      <c r="AC808" t="s">
        <v>276</v>
      </c>
      <c r="AM808" t="s">
        <v>64</v>
      </c>
      <c r="AN808" t="s">
        <v>65</v>
      </c>
      <c r="AQ808" t="s">
        <v>77</v>
      </c>
      <c r="AT808" t="s">
        <v>68</v>
      </c>
      <c r="AU808" t="s">
        <v>68</v>
      </c>
    </row>
    <row r="809" spans="1:47" ht="15.95" customHeight="1">
      <c r="A809" t="s">
        <v>844</v>
      </c>
      <c r="B809" t="str">
        <f t="shared" si="96"/>
        <v xml:space="preserve"> 2013</v>
      </c>
      <c r="C809" s="3" t="s">
        <v>71</v>
      </c>
      <c r="D809" s="3" t="s">
        <v>72</v>
      </c>
      <c r="E809" s="6" t="s">
        <v>235</v>
      </c>
      <c r="F809" t="s">
        <v>73</v>
      </c>
      <c r="G809" t="s">
        <v>236</v>
      </c>
      <c r="H809" t="s">
        <v>51</v>
      </c>
      <c r="I809" s="3" t="s">
        <v>531</v>
      </c>
      <c r="J809" t="s">
        <v>74</v>
      </c>
      <c r="K809" t="s">
        <v>96</v>
      </c>
      <c r="L809" t="s">
        <v>97</v>
      </c>
      <c r="P809" t="s">
        <v>77</v>
      </c>
      <c r="R809" t="s">
        <v>845</v>
      </c>
      <c r="S809" t="s">
        <v>846</v>
      </c>
      <c r="T809" t="s">
        <v>847</v>
      </c>
      <c r="U809" t="s">
        <v>556</v>
      </c>
      <c r="V809">
        <v>78</v>
      </c>
      <c r="W809">
        <v>78</v>
      </c>
      <c r="X809" t="s">
        <v>103</v>
      </c>
      <c r="Y809">
        <v>78</v>
      </c>
      <c r="Z809" t="s">
        <v>274</v>
      </c>
      <c r="AA809" t="s">
        <v>852</v>
      </c>
      <c r="AC809" t="s">
        <v>270</v>
      </c>
      <c r="AM809" t="s">
        <v>64</v>
      </c>
      <c r="AN809" t="s">
        <v>65</v>
      </c>
      <c r="AQ809" t="s">
        <v>77</v>
      </c>
      <c r="AT809" t="s">
        <v>68</v>
      </c>
      <c r="AU809" t="s">
        <v>68</v>
      </c>
    </row>
    <row r="810" spans="1:47" ht="15.95" customHeight="1">
      <c r="A810" t="s">
        <v>853</v>
      </c>
      <c r="B810" t="str">
        <f t="shared" si="96"/>
        <v xml:space="preserve"> 2017</v>
      </c>
      <c r="C810" s="3" t="s">
        <v>352</v>
      </c>
      <c r="D810" s="8" t="s">
        <v>536</v>
      </c>
      <c r="E810" t="s">
        <v>854</v>
      </c>
      <c r="F810" t="s">
        <v>855</v>
      </c>
      <c r="G810" t="s">
        <v>855</v>
      </c>
      <c r="H810" t="s">
        <v>94</v>
      </c>
      <c r="I810" s="3" t="s">
        <v>95</v>
      </c>
      <c r="J810" s="3" t="s">
        <v>273</v>
      </c>
      <c r="K810" t="s">
        <v>75</v>
      </c>
      <c r="L810" t="s">
        <v>97</v>
      </c>
      <c r="M810">
        <v>15</v>
      </c>
      <c r="P810" t="s">
        <v>77</v>
      </c>
      <c r="Q810">
        <v>1</v>
      </c>
      <c r="R810" t="s">
        <v>856</v>
      </c>
      <c r="S810" t="s">
        <v>122</v>
      </c>
      <c r="T810" t="s">
        <v>856</v>
      </c>
      <c r="U810" t="s">
        <v>122</v>
      </c>
      <c r="V810">
        <v>8.3330000000000001E-2</v>
      </c>
      <c r="W810">
        <v>120</v>
      </c>
      <c r="X810" t="s">
        <v>260</v>
      </c>
      <c r="Y810">
        <v>8.3330000000000001E-2</v>
      </c>
      <c r="Z810" t="s">
        <v>274</v>
      </c>
      <c r="AA810" t="s">
        <v>275</v>
      </c>
      <c r="AM810" t="s">
        <v>64</v>
      </c>
      <c r="AN810" t="s">
        <v>65</v>
      </c>
      <c r="AO810" t="s">
        <v>64</v>
      </c>
      <c r="AP810" t="str">
        <f>AN810</f>
        <v>High</v>
      </c>
      <c r="AQ810" t="s">
        <v>77</v>
      </c>
      <c r="AT810" t="s">
        <v>68</v>
      </c>
      <c r="AU810" t="s">
        <v>68</v>
      </c>
    </row>
    <row r="811" spans="1:47" ht="15.95" customHeight="1">
      <c r="A811" t="s">
        <v>853</v>
      </c>
      <c r="B811" t="str">
        <f t="shared" si="96"/>
        <v xml:space="preserve"> 2017</v>
      </c>
      <c r="C811" s="3" t="s">
        <v>352</v>
      </c>
      <c r="D811" s="8" t="s">
        <v>536</v>
      </c>
      <c r="E811" t="s">
        <v>854</v>
      </c>
      <c r="F811" t="s">
        <v>855</v>
      </c>
      <c r="G811" t="s">
        <v>855</v>
      </c>
      <c r="H811" t="s">
        <v>94</v>
      </c>
      <c r="I811" s="3" t="s">
        <v>95</v>
      </c>
      <c r="J811" s="3" t="s">
        <v>857</v>
      </c>
      <c r="K811" t="s">
        <v>75</v>
      </c>
      <c r="L811" t="s">
        <v>97</v>
      </c>
      <c r="M811">
        <v>15</v>
      </c>
      <c r="P811" t="s">
        <v>77</v>
      </c>
      <c r="Q811">
        <v>1</v>
      </c>
      <c r="R811" t="s">
        <v>856</v>
      </c>
      <c r="S811" t="s">
        <v>122</v>
      </c>
      <c r="T811" t="s">
        <v>856</v>
      </c>
      <c r="U811" t="s">
        <v>122</v>
      </c>
      <c r="V811">
        <v>8.3330000000000001E-2</v>
      </c>
      <c r="W811">
        <v>120</v>
      </c>
      <c r="X811" t="s">
        <v>260</v>
      </c>
      <c r="Y811">
        <v>8.3330000000000001E-2</v>
      </c>
      <c r="Z811" t="s">
        <v>274</v>
      </c>
      <c r="AA811" t="s">
        <v>275</v>
      </c>
      <c r="AM811" t="s">
        <v>64</v>
      </c>
      <c r="AN811" t="s">
        <v>65</v>
      </c>
      <c r="AO811" t="s">
        <v>64</v>
      </c>
      <c r="AP811" t="str">
        <f>AN811</f>
        <v>High</v>
      </c>
      <c r="AQ811" t="s">
        <v>77</v>
      </c>
      <c r="AR811" s="5" t="s">
        <v>858</v>
      </c>
      <c r="AT811" t="s">
        <v>68</v>
      </c>
      <c r="AU811" t="s">
        <v>68</v>
      </c>
    </row>
    <row r="812" spans="1:47" ht="18" customHeight="1">
      <c r="A812" t="s">
        <v>853</v>
      </c>
      <c r="B812" t="str">
        <f t="shared" si="96"/>
        <v xml:space="preserve"> 2017</v>
      </c>
      <c r="C812" s="3" t="s">
        <v>352</v>
      </c>
      <c r="D812" s="8" t="s">
        <v>536</v>
      </c>
      <c r="E812" t="s">
        <v>854</v>
      </c>
      <c r="F812" t="s">
        <v>855</v>
      </c>
      <c r="G812" t="s">
        <v>855</v>
      </c>
      <c r="H812" t="s">
        <v>94</v>
      </c>
      <c r="I812" s="3" t="s">
        <v>95</v>
      </c>
      <c r="J812" s="3" t="s">
        <v>276</v>
      </c>
      <c r="K812" t="s">
        <v>75</v>
      </c>
      <c r="L812" t="s">
        <v>97</v>
      </c>
      <c r="M812">
        <v>15</v>
      </c>
      <c r="P812" t="s">
        <v>77</v>
      </c>
      <c r="Q812">
        <v>1</v>
      </c>
      <c r="R812" t="s">
        <v>856</v>
      </c>
      <c r="S812" t="s">
        <v>122</v>
      </c>
      <c r="T812" t="s">
        <v>856</v>
      </c>
      <c r="U812" t="s">
        <v>122</v>
      </c>
      <c r="V812">
        <v>8.3330000000000001E-2</v>
      </c>
      <c r="W812">
        <v>120</v>
      </c>
      <c r="X812" t="s">
        <v>260</v>
      </c>
      <c r="Y812">
        <v>8.3330000000000001E-2</v>
      </c>
      <c r="Z812" t="s">
        <v>274</v>
      </c>
      <c r="AA812" t="s">
        <v>275</v>
      </c>
      <c r="AM812" t="s">
        <v>64</v>
      </c>
      <c r="AN812" t="s">
        <v>65</v>
      </c>
      <c r="AO812" t="s">
        <v>64</v>
      </c>
      <c r="AP812" t="str">
        <f>AN812</f>
        <v>High</v>
      </c>
      <c r="AQ812" t="s">
        <v>77</v>
      </c>
      <c r="AT812" t="s">
        <v>68</v>
      </c>
      <c r="AU812" t="s">
        <v>68</v>
      </c>
    </row>
    <row r="813" spans="1:47">
      <c r="A813" t="s">
        <v>853</v>
      </c>
      <c r="B813" t="str">
        <f t="shared" si="96"/>
        <v xml:space="preserve"> 2017</v>
      </c>
      <c r="C813" s="3" t="s">
        <v>352</v>
      </c>
      <c r="D813" s="8" t="s">
        <v>536</v>
      </c>
      <c r="E813" t="s">
        <v>854</v>
      </c>
      <c r="F813" t="s">
        <v>855</v>
      </c>
      <c r="G813" t="s">
        <v>855</v>
      </c>
      <c r="H813" t="s">
        <v>94</v>
      </c>
      <c r="I813" s="3" t="s">
        <v>95</v>
      </c>
      <c r="J813" s="3" t="s">
        <v>276</v>
      </c>
      <c r="K813" t="s">
        <v>75</v>
      </c>
      <c r="L813" t="s">
        <v>97</v>
      </c>
      <c r="M813">
        <v>15</v>
      </c>
      <c r="P813" t="s">
        <v>77</v>
      </c>
      <c r="Q813">
        <v>1</v>
      </c>
      <c r="R813" t="s">
        <v>856</v>
      </c>
      <c r="S813" t="s">
        <v>122</v>
      </c>
      <c r="T813" t="s">
        <v>856</v>
      </c>
      <c r="U813" t="s">
        <v>122</v>
      </c>
      <c r="V813">
        <v>8.3330000000000001E-2</v>
      </c>
      <c r="W813">
        <v>120</v>
      </c>
      <c r="X813" t="s">
        <v>260</v>
      </c>
      <c r="Y813">
        <v>8.3330000000000001E-2</v>
      </c>
      <c r="Z813" t="s">
        <v>274</v>
      </c>
      <c r="AA813" t="s">
        <v>859</v>
      </c>
      <c r="AM813" t="s">
        <v>64</v>
      </c>
      <c r="AN813" t="s">
        <v>65</v>
      </c>
      <c r="AQ813" t="s">
        <v>77</v>
      </c>
      <c r="AT813" t="s">
        <v>68</v>
      </c>
      <c r="AU813" t="s">
        <v>68</v>
      </c>
    </row>
    <row r="814" spans="1:47">
      <c r="A814" t="s">
        <v>853</v>
      </c>
      <c r="B814" t="str">
        <f t="shared" si="96"/>
        <v xml:space="preserve"> 2017</v>
      </c>
      <c r="C814" s="3" t="s">
        <v>352</v>
      </c>
      <c r="D814" s="8" t="s">
        <v>536</v>
      </c>
      <c r="E814" t="s">
        <v>860</v>
      </c>
      <c r="F814" t="s">
        <v>538</v>
      </c>
      <c r="G814" t="s">
        <v>538</v>
      </c>
      <c r="H814" t="s">
        <v>94</v>
      </c>
      <c r="I814" s="3" t="s">
        <v>95</v>
      </c>
      <c r="J814" s="3" t="s">
        <v>273</v>
      </c>
      <c r="K814" t="s">
        <v>75</v>
      </c>
      <c r="L814" t="s">
        <v>97</v>
      </c>
      <c r="M814">
        <v>15</v>
      </c>
      <c r="P814" t="s">
        <v>77</v>
      </c>
      <c r="Q814">
        <v>1</v>
      </c>
      <c r="R814" t="s">
        <v>856</v>
      </c>
      <c r="S814" t="s">
        <v>122</v>
      </c>
      <c r="T814" t="s">
        <v>856</v>
      </c>
      <c r="U814" t="s">
        <v>122</v>
      </c>
      <c r="V814">
        <v>8.3330000000000001E-2</v>
      </c>
      <c r="W814">
        <v>120</v>
      </c>
      <c r="X814" t="s">
        <v>260</v>
      </c>
      <c r="Y814">
        <v>8.3330000000000001E-2</v>
      </c>
      <c r="Z814" t="s">
        <v>274</v>
      </c>
      <c r="AA814" t="s">
        <v>275</v>
      </c>
      <c r="AM814" t="s">
        <v>64</v>
      </c>
      <c r="AN814" t="s">
        <v>65</v>
      </c>
      <c r="AO814" t="s">
        <v>64</v>
      </c>
      <c r="AP814" t="str">
        <f>AN814</f>
        <v>High</v>
      </c>
      <c r="AQ814" t="s">
        <v>77</v>
      </c>
      <c r="AT814" t="s">
        <v>68</v>
      </c>
      <c r="AU814" t="s">
        <v>68</v>
      </c>
    </row>
    <row r="815" spans="1:47" ht="18" customHeight="1">
      <c r="A815" t="s">
        <v>853</v>
      </c>
      <c r="B815" t="str">
        <f t="shared" si="96"/>
        <v xml:space="preserve"> 2017</v>
      </c>
      <c r="C815" s="3" t="s">
        <v>352</v>
      </c>
      <c r="D815" s="8" t="s">
        <v>536</v>
      </c>
      <c r="E815" t="s">
        <v>860</v>
      </c>
      <c r="F815" t="s">
        <v>538</v>
      </c>
      <c r="G815" t="s">
        <v>538</v>
      </c>
      <c r="H815" t="s">
        <v>94</v>
      </c>
      <c r="I815" s="3" t="s">
        <v>95</v>
      </c>
      <c r="J815" s="3" t="s">
        <v>857</v>
      </c>
      <c r="K815" t="s">
        <v>75</v>
      </c>
      <c r="L815" t="s">
        <v>97</v>
      </c>
      <c r="M815">
        <v>15</v>
      </c>
      <c r="P815" t="s">
        <v>77</v>
      </c>
      <c r="Q815">
        <v>1</v>
      </c>
      <c r="R815" t="s">
        <v>856</v>
      </c>
      <c r="S815" t="s">
        <v>122</v>
      </c>
      <c r="T815" t="s">
        <v>856</v>
      </c>
      <c r="U815" t="s">
        <v>122</v>
      </c>
      <c r="V815">
        <v>8.3330000000000001E-2</v>
      </c>
      <c r="W815">
        <v>120</v>
      </c>
      <c r="X815" t="s">
        <v>260</v>
      </c>
      <c r="Y815">
        <v>8.3330000000000001E-2</v>
      </c>
      <c r="Z815" t="s">
        <v>274</v>
      </c>
      <c r="AA815" t="s">
        <v>275</v>
      </c>
      <c r="AM815" t="s">
        <v>64</v>
      </c>
      <c r="AN815" t="s">
        <v>65</v>
      </c>
      <c r="AO815" t="s">
        <v>64</v>
      </c>
      <c r="AP815" t="str">
        <f>AN815</f>
        <v>High</v>
      </c>
      <c r="AQ815" t="s">
        <v>77</v>
      </c>
      <c r="AT815" t="s">
        <v>68</v>
      </c>
      <c r="AU815" t="s">
        <v>68</v>
      </c>
    </row>
    <row r="816" spans="1:47">
      <c r="A816" t="s">
        <v>853</v>
      </c>
      <c r="B816" t="str">
        <f t="shared" si="96"/>
        <v xml:space="preserve"> 2017</v>
      </c>
      <c r="C816" s="3" t="s">
        <v>352</v>
      </c>
      <c r="D816" s="8" t="s">
        <v>536</v>
      </c>
      <c r="E816" t="s">
        <v>860</v>
      </c>
      <c r="F816" t="s">
        <v>538</v>
      </c>
      <c r="G816" t="s">
        <v>538</v>
      </c>
      <c r="H816" t="s">
        <v>94</v>
      </c>
      <c r="I816" s="3" t="s">
        <v>95</v>
      </c>
      <c r="J816" s="3" t="s">
        <v>276</v>
      </c>
      <c r="K816" t="s">
        <v>75</v>
      </c>
      <c r="L816" t="s">
        <v>97</v>
      </c>
      <c r="M816">
        <v>15</v>
      </c>
      <c r="P816" t="s">
        <v>77</v>
      </c>
      <c r="Q816">
        <v>1</v>
      </c>
      <c r="R816" t="s">
        <v>856</v>
      </c>
      <c r="S816" t="s">
        <v>122</v>
      </c>
      <c r="T816" t="s">
        <v>856</v>
      </c>
      <c r="U816" t="s">
        <v>122</v>
      </c>
      <c r="V816">
        <v>8.3330000000000001E-2</v>
      </c>
      <c r="W816">
        <v>120</v>
      </c>
      <c r="X816" t="s">
        <v>260</v>
      </c>
      <c r="Y816">
        <v>8.3330000000000001E-2</v>
      </c>
      <c r="Z816" t="s">
        <v>274</v>
      </c>
      <c r="AA816" t="s">
        <v>275</v>
      </c>
      <c r="AM816" t="s">
        <v>64</v>
      </c>
      <c r="AN816" t="s">
        <v>65</v>
      </c>
      <c r="AO816" t="s">
        <v>64</v>
      </c>
      <c r="AP816" t="str">
        <f>AN816</f>
        <v>High</v>
      </c>
      <c r="AQ816" t="s">
        <v>77</v>
      </c>
      <c r="AT816" t="s">
        <v>68</v>
      </c>
      <c r="AU816" t="s">
        <v>68</v>
      </c>
    </row>
    <row r="817" spans="1:94">
      <c r="A817" t="s">
        <v>853</v>
      </c>
      <c r="B817" t="str">
        <f t="shared" si="96"/>
        <v xml:space="preserve"> 2017</v>
      </c>
      <c r="C817" s="3" t="s">
        <v>352</v>
      </c>
      <c r="D817" s="8" t="s">
        <v>536</v>
      </c>
      <c r="E817" t="s">
        <v>860</v>
      </c>
      <c r="F817" t="s">
        <v>538</v>
      </c>
      <c r="G817" t="s">
        <v>538</v>
      </c>
      <c r="H817" t="s">
        <v>94</v>
      </c>
      <c r="I817" s="3" t="s">
        <v>95</v>
      </c>
      <c r="J817" s="3" t="s">
        <v>276</v>
      </c>
      <c r="K817" t="s">
        <v>75</v>
      </c>
      <c r="L817" t="s">
        <v>97</v>
      </c>
      <c r="M817">
        <v>15</v>
      </c>
      <c r="P817" t="s">
        <v>77</v>
      </c>
      <c r="Q817">
        <v>1</v>
      </c>
      <c r="R817" t="s">
        <v>856</v>
      </c>
      <c r="S817" t="s">
        <v>122</v>
      </c>
      <c r="T817" t="s">
        <v>856</v>
      </c>
      <c r="U817" t="s">
        <v>122</v>
      </c>
      <c r="V817">
        <v>8.3330000000000001E-2</v>
      </c>
      <c r="W817">
        <v>120</v>
      </c>
      <c r="X817" t="s">
        <v>260</v>
      </c>
      <c r="Y817">
        <v>8.3330000000000001E-2</v>
      </c>
      <c r="Z817" t="s">
        <v>274</v>
      </c>
      <c r="AA817" t="s">
        <v>859</v>
      </c>
      <c r="AM817" t="s">
        <v>64</v>
      </c>
      <c r="AN817" t="s">
        <v>65</v>
      </c>
      <c r="AQ817" t="s">
        <v>77</v>
      </c>
      <c r="AT817" t="s">
        <v>68</v>
      </c>
      <c r="AU817" t="s">
        <v>68</v>
      </c>
    </row>
    <row r="818" spans="1:94" ht="15.95" customHeight="1">
      <c r="A818" t="s">
        <v>853</v>
      </c>
      <c r="B818" t="str">
        <f t="shared" si="96"/>
        <v xml:space="preserve"> 2017</v>
      </c>
      <c r="C818" s="3" t="s">
        <v>352</v>
      </c>
      <c r="D818" s="18" t="s">
        <v>861</v>
      </c>
      <c r="E818" t="s">
        <v>862</v>
      </c>
      <c r="F818" t="s">
        <v>863</v>
      </c>
      <c r="G818" t="s">
        <v>864</v>
      </c>
      <c r="H818" t="s">
        <v>94</v>
      </c>
      <c r="I818" s="3" t="s">
        <v>95</v>
      </c>
      <c r="J818" s="3" t="s">
        <v>273</v>
      </c>
      <c r="K818" t="s">
        <v>75</v>
      </c>
      <c r="L818" t="s">
        <v>97</v>
      </c>
      <c r="M818">
        <v>15</v>
      </c>
      <c r="P818" t="s">
        <v>77</v>
      </c>
      <c r="Q818">
        <v>1</v>
      </c>
      <c r="R818" t="s">
        <v>865</v>
      </c>
      <c r="S818" t="s">
        <v>122</v>
      </c>
      <c r="T818" t="s">
        <v>865</v>
      </c>
      <c r="U818" t="s">
        <v>122</v>
      </c>
      <c r="V818">
        <v>8.3330000000000001E-2</v>
      </c>
      <c r="W818">
        <v>120</v>
      </c>
      <c r="X818" t="s">
        <v>260</v>
      </c>
      <c r="Y818">
        <v>8.3330000000000001E-2</v>
      </c>
      <c r="Z818" t="s">
        <v>274</v>
      </c>
      <c r="AA818" t="s">
        <v>275</v>
      </c>
      <c r="AM818" t="s">
        <v>64</v>
      </c>
      <c r="AN818" t="s">
        <v>65</v>
      </c>
      <c r="AO818" t="s">
        <v>64</v>
      </c>
      <c r="AP818" t="str">
        <f>AN818</f>
        <v>High</v>
      </c>
      <c r="AQ818" t="s">
        <v>77</v>
      </c>
      <c r="AT818" t="s">
        <v>68</v>
      </c>
      <c r="AU818" t="s">
        <v>68</v>
      </c>
    </row>
    <row r="819" spans="1:94" ht="15.95" customHeight="1">
      <c r="A819" t="s">
        <v>853</v>
      </c>
      <c r="B819" t="str">
        <f t="shared" si="96"/>
        <v xml:space="preserve"> 2017</v>
      </c>
      <c r="C819" s="3" t="s">
        <v>352</v>
      </c>
      <c r="D819" s="18" t="s">
        <v>861</v>
      </c>
      <c r="E819" t="s">
        <v>862</v>
      </c>
      <c r="F819" t="s">
        <v>863</v>
      </c>
      <c r="G819" t="s">
        <v>864</v>
      </c>
      <c r="H819" t="s">
        <v>94</v>
      </c>
      <c r="I819" s="3" t="s">
        <v>95</v>
      </c>
      <c r="J819" s="3" t="s">
        <v>857</v>
      </c>
      <c r="K819" t="s">
        <v>75</v>
      </c>
      <c r="L819" t="s">
        <v>97</v>
      </c>
      <c r="M819">
        <v>15</v>
      </c>
      <c r="P819" t="s">
        <v>77</v>
      </c>
      <c r="Q819">
        <v>1</v>
      </c>
      <c r="R819" t="s">
        <v>865</v>
      </c>
      <c r="S819" t="s">
        <v>122</v>
      </c>
      <c r="T819" t="s">
        <v>865</v>
      </c>
      <c r="U819" t="s">
        <v>122</v>
      </c>
      <c r="V819">
        <v>8.3330000000000001E-2</v>
      </c>
      <c r="W819">
        <v>120</v>
      </c>
      <c r="X819" t="s">
        <v>260</v>
      </c>
      <c r="Y819">
        <v>8.3330000000000001E-2</v>
      </c>
      <c r="Z819" t="s">
        <v>274</v>
      </c>
      <c r="AA819" t="s">
        <v>275</v>
      </c>
      <c r="AM819" t="s">
        <v>64</v>
      </c>
      <c r="AN819" t="s">
        <v>65</v>
      </c>
      <c r="AO819" t="s">
        <v>64</v>
      </c>
      <c r="AP819" t="str">
        <f>AN819</f>
        <v>High</v>
      </c>
      <c r="AQ819" t="s">
        <v>77</v>
      </c>
      <c r="AT819" t="s">
        <v>68</v>
      </c>
      <c r="AU819" t="s">
        <v>68</v>
      </c>
    </row>
    <row r="820" spans="1:94" ht="18" customHeight="1">
      <c r="A820" t="s">
        <v>853</v>
      </c>
      <c r="B820" t="str">
        <f t="shared" si="96"/>
        <v xml:space="preserve"> 2017</v>
      </c>
      <c r="C820" s="3" t="s">
        <v>352</v>
      </c>
      <c r="D820" s="18" t="s">
        <v>861</v>
      </c>
      <c r="E820" t="s">
        <v>862</v>
      </c>
      <c r="F820" t="s">
        <v>863</v>
      </c>
      <c r="G820" t="s">
        <v>864</v>
      </c>
      <c r="H820" t="s">
        <v>94</v>
      </c>
      <c r="I820" s="3" t="s">
        <v>95</v>
      </c>
      <c r="J820" s="3" t="s">
        <v>276</v>
      </c>
      <c r="K820" t="s">
        <v>75</v>
      </c>
      <c r="L820" t="s">
        <v>97</v>
      </c>
      <c r="M820">
        <v>15</v>
      </c>
      <c r="P820" t="s">
        <v>77</v>
      </c>
      <c r="Q820">
        <v>1</v>
      </c>
      <c r="R820" t="s">
        <v>865</v>
      </c>
      <c r="S820" t="s">
        <v>122</v>
      </c>
      <c r="T820" t="s">
        <v>865</v>
      </c>
      <c r="U820" t="s">
        <v>122</v>
      </c>
      <c r="V820">
        <v>8.3330000000000001E-2</v>
      </c>
      <c r="W820">
        <v>120</v>
      </c>
      <c r="X820" t="s">
        <v>260</v>
      </c>
      <c r="Y820">
        <v>8.3330000000000001E-2</v>
      </c>
      <c r="Z820" t="s">
        <v>274</v>
      </c>
      <c r="AA820" t="s">
        <v>275</v>
      </c>
      <c r="AM820" t="s">
        <v>64</v>
      </c>
      <c r="AN820" t="s">
        <v>65</v>
      </c>
      <c r="AO820" t="s">
        <v>64</v>
      </c>
      <c r="AP820" t="str">
        <f>AN820</f>
        <v>High</v>
      </c>
      <c r="AQ820" t="s">
        <v>77</v>
      </c>
      <c r="AT820" t="s">
        <v>68</v>
      </c>
      <c r="AU820" t="s">
        <v>68</v>
      </c>
    </row>
    <row r="821" spans="1:94" ht="18" customHeight="1">
      <c r="A821" t="s">
        <v>853</v>
      </c>
      <c r="B821" t="str">
        <f t="shared" si="96"/>
        <v xml:space="preserve"> 2017</v>
      </c>
      <c r="C821" s="3" t="s">
        <v>352</v>
      </c>
      <c r="D821" s="18" t="s">
        <v>861</v>
      </c>
      <c r="E821" t="s">
        <v>862</v>
      </c>
      <c r="F821" t="s">
        <v>863</v>
      </c>
      <c r="G821" t="s">
        <v>864</v>
      </c>
      <c r="H821" t="s">
        <v>94</v>
      </c>
      <c r="I821" s="3" t="s">
        <v>95</v>
      </c>
      <c r="J821" s="3" t="s">
        <v>276</v>
      </c>
      <c r="K821" t="s">
        <v>75</v>
      </c>
      <c r="L821" t="s">
        <v>97</v>
      </c>
      <c r="M821">
        <v>15</v>
      </c>
      <c r="P821" t="s">
        <v>77</v>
      </c>
      <c r="Q821">
        <v>1</v>
      </c>
      <c r="R821" t="s">
        <v>865</v>
      </c>
      <c r="S821" t="s">
        <v>122</v>
      </c>
      <c r="T821" t="s">
        <v>865</v>
      </c>
      <c r="U821" t="s">
        <v>122</v>
      </c>
      <c r="V821">
        <v>8.3330000000000001E-2</v>
      </c>
      <c r="W821">
        <v>120</v>
      </c>
      <c r="X821" t="s">
        <v>260</v>
      </c>
      <c r="Y821">
        <v>8.3330000000000001E-2</v>
      </c>
      <c r="Z821" t="s">
        <v>274</v>
      </c>
      <c r="AA821" t="s">
        <v>859</v>
      </c>
      <c r="AM821" t="s">
        <v>64</v>
      </c>
      <c r="AN821" t="s">
        <v>65</v>
      </c>
      <c r="AQ821" t="s">
        <v>77</v>
      </c>
      <c r="AT821" t="s">
        <v>68</v>
      </c>
      <c r="AU821" t="s">
        <v>68</v>
      </c>
    </row>
    <row r="822" spans="1:94" s="35" customFormat="1">
      <c r="A822" t="s">
        <v>866</v>
      </c>
      <c r="B822">
        <v>2003</v>
      </c>
      <c r="C822" t="s">
        <v>71</v>
      </c>
      <c r="D822" s="3" t="s">
        <v>72</v>
      </c>
      <c r="E822">
        <v>7440439</v>
      </c>
      <c r="F822" t="s">
        <v>117</v>
      </c>
      <c r="G822" t="s">
        <v>117</v>
      </c>
      <c r="H822" t="s">
        <v>51</v>
      </c>
      <c r="I822" t="s">
        <v>52</v>
      </c>
      <c r="J822" s="3" t="s">
        <v>119</v>
      </c>
      <c r="K822" t="s">
        <v>120</v>
      </c>
      <c r="L822" t="s">
        <v>55</v>
      </c>
      <c r="M822">
        <v>10</v>
      </c>
      <c r="N822"/>
      <c r="O822"/>
      <c r="P822" t="s">
        <v>77</v>
      </c>
      <c r="Q822"/>
      <c r="R822">
        <v>562</v>
      </c>
      <c r="S822" t="s">
        <v>122</v>
      </c>
      <c r="T822">
        <v>562</v>
      </c>
      <c r="U822" t="s">
        <v>122</v>
      </c>
      <c r="V822">
        <v>28</v>
      </c>
      <c r="W822">
        <v>28</v>
      </c>
      <c r="X822" t="s">
        <v>103</v>
      </c>
      <c r="Y822">
        <v>28</v>
      </c>
      <c r="Z822" t="s">
        <v>81</v>
      </c>
      <c r="AA822" t="s">
        <v>81</v>
      </c>
      <c r="AB822"/>
      <c r="AC822"/>
      <c r="AD822">
        <f t="shared" ref="AD822:AD869" si="100">R822</f>
        <v>562</v>
      </c>
      <c r="AE822"/>
      <c r="AF822"/>
      <c r="AG822" t="s">
        <v>122</v>
      </c>
      <c r="AH822">
        <f t="shared" ref="AH822:AH869" si="101">T822</f>
        <v>562</v>
      </c>
      <c r="AI822"/>
      <c r="AJ822"/>
      <c r="AK822" t="s">
        <v>122</v>
      </c>
      <c r="AL822">
        <v>28.57</v>
      </c>
      <c r="AM822" t="str">
        <f t="shared" ref="AM822:AM869" si="102">IF(ISBLANK(AL822),"",IF(AL822&gt;=75,"Severe",IF(AL822&gt;=25,"Significant",IF(AL822&gt;=1,"Some", IF(AL822=0,"None")))))</f>
        <v>Significant</v>
      </c>
      <c r="AN822" t="str">
        <f t="shared" ref="AN822:AN869" si="103">IF(ISBLANK(AL822),"",IF(AL822&gt;=75,"None",IF(AL822&gt;=25,"Low",IF(AL822&gt;=1,"Medium", IF(AL822=0,"High")))))</f>
        <v>Low</v>
      </c>
      <c r="AO822" t="str">
        <f>AM822</f>
        <v>Significant</v>
      </c>
      <c r="AP822" t="str">
        <f>AN822</f>
        <v>Low</v>
      </c>
      <c r="AQ822" t="s">
        <v>77</v>
      </c>
      <c r="AR822" s="5"/>
      <c r="AS822" t="s">
        <v>867</v>
      </c>
      <c r="AT822" t="s">
        <v>68</v>
      </c>
      <c r="AU822" t="s">
        <v>68</v>
      </c>
      <c r="AV822"/>
      <c r="AW822"/>
      <c r="AX822"/>
      <c r="AY822"/>
      <c r="AZ822"/>
      <c r="BA822"/>
      <c r="BB822"/>
      <c r="BC822"/>
      <c r="BD822"/>
      <c r="BE822"/>
      <c r="BF822"/>
      <c r="BG822"/>
      <c r="BH822"/>
      <c r="BI822"/>
      <c r="BJ822"/>
      <c r="BK822"/>
      <c r="BL822"/>
      <c r="BM822"/>
      <c r="BN822"/>
      <c r="BO822"/>
      <c r="BP822"/>
      <c r="BQ822"/>
      <c r="BR822"/>
      <c r="BS822"/>
      <c r="BT822"/>
      <c r="BU822"/>
      <c r="BV822"/>
      <c r="BW822"/>
      <c r="BX822"/>
      <c r="BY822"/>
      <c r="BZ822"/>
      <c r="CA822"/>
      <c r="CB822"/>
      <c r="CC822"/>
      <c r="CD822"/>
      <c r="CE822"/>
      <c r="CF822"/>
      <c r="CG822"/>
      <c r="CH822"/>
      <c r="CI822"/>
      <c r="CJ822"/>
      <c r="CK822"/>
      <c r="CL822"/>
      <c r="CM822"/>
      <c r="CN822"/>
      <c r="CO822"/>
      <c r="CP822"/>
    </row>
    <row r="823" spans="1:94" s="35" customFormat="1">
      <c r="A823" t="s">
        <v>866</v>
      </c>
      <c r="B823">
        <v>2003</v>
      </c>
      <c r="C823" t="s">
        <v>71</v>
      </c>
      <c r="D823" s="3" t="s">
        <v>72</v>
      </c>
      <c r="E823">
        <v>7440439</v>
      </c>
      <c r="F823" t="s">
        <v>117</v>
      </c>
      <c r="G823" t="s">
        <v>117</v>
      </c>
      <c r="H823" t="s">
        <v>51</v>
      </c>
      <c r="I823" t="s">
        <v>52</v>
      </c>
      <c r="J823" s="3" t="s">
        <v>119</v>
      </c>
      <c r="K823" t="s">
        <v>120</v>
      </c>
      <c r="L823" t="s">
        <v>55</v>
      </c>
      <c r="M823">
        <v>10</v>
      </c>
      <c r="N823"/>
      <c r="O823"/>
      <c r="P823" t="s">
        <v>77</v>
      </c>
      <c r="Q823"/>
      <c r="R823">
        <v>100</v>
      </c>
      <c r="S823" t="s">
        <v>122</v>
      </c>
      <c r="T823">
        <v>100</v>
      </c>
      <c r="U823" t="s">
        <v>122</v>
      </c>
      <c r="V823">
        <v>28</v>
      </c>
      <c r="W823">
        <v>28</v>
      </c>
      <c r="X823" t="s">
        <v>103</v>
      </c>
      <c r="Y823">
        <v>28</v>
      </c>
      <c r="Z823" t="s">
        <v>81</v>
      </c>
      <c r="AA823" t="s">
        <v>81</v>
      </c>
      <c r="AB823"/>
      <c r="AC823"/>
      <c r="AD823">
        <f t="shared" si="100"/>
        <v>100</v>
      </c>
      <c r="AE823"/>
      <c r="AF823"/>
      <c r="AG823" t="s">
        <v>122</v>
      </c>
      <c r="AH823">
        <f t="shared" si="101"/>
        <v>100</v>
      </c>
      <c r="AI823"/>
      <c r="AJ823"/>
      <c r="AK823" t="s">
        <v>122</v>
      </c>
      <c r="AL823">
        <v>0</v>
      </c>
      <c r="AM823" t="str">
        <f t="shared" si="102"/>
        <v>None</v>
      </c>
      <c r="AN823" t="str">
        <f t="shared" si="103"/>
        <v>High</v>
      </c>
      <c r="AO823"/>
      <c r="AP823"/>
      <c r="AQ823" t="s">
        <v>77</v>
      </c>
      <c r="AR823" s="5"/>
      <c r="AS823" t="s">
        <v>867</v>
      </c>
      <c r="AT823" t="s">
        <v>68</v>
      </c>
      <c r="AU823" t="s">
        <v>68</v>
      </c>
      <c r="AV823"/>
      <c r="AW823"/>
      <c r="AX823"/>
      <c r="AY823"/>
      <c r="AZ823"/>
      <c r="BA823"/>
      <c r="BB823"/>
      <c r="BC823"/>
      <c r="BD823"/>
      <c r="BE823"/>
      <c r="BF823"/>
      <c r="BG823"/>
      <c r="BH823"/>
      <c r="BI823"/>
      <c r="BJ823"/>
      <c r="BK823"/>
      <c r="BL823"/>
      <c r="BM823"/>
      <c r="BN823"/>
      <c r="BO823"/>
      <c r="BP823"/>
      <c r="BQ823"/>
      <c r="BR823"/>
      <c r="BS823"/>
      <c r="BT823"/>
      <c r="BU823"/>
      <c r="BV823"/>
      <c r="BW823"/>
      <c r="BX823"/>
      <c r="BY823"/>
      <c r="BZ823"/>
      <c r="CA823"/>
      <c r="CB823"/>
      <c r="CC823"/>
      <c r="CD823"/>
      <c r="CE823"/>
      <c r="CF823"/>
      <c r="CG823"/>
      <c r="CH823"/>
      <c r="CI823"/>
      <c r="CJ823"/>
      <c r="CK823"/>
      <c r="CL823"/>
      <c r="CM823"/>
      <c r="CN823"/>
      <c r="CO823"/>
      <c r="CP823"/>
    </row>
    <row r="824" spans="1:94" s="35" customFormat="1">
      <c r="A824" t="s">
        <v>866</v>
      </c>
      <c r="B824">
        <v>2003</v>
      </c>
      <c r="C824" t="s">
        <v>71</v>
      </c>
      <c r="D824" s="3" t="s">
        <v>72</v>
      </c>
      <c r="E824">
        <v>7440439</v>
      </c>
      <c r="F824" t="s">
        <v>117</v>
      </c>
      <c r="G824" t="s">
        <v>117</v>
      </c>
      <c r="H824" t="s">
        <v>51</v>
      </c>
      <c r="I824" t="s">
        <v>52</v>
      </c>
      <c r="J824" s="3" t="s">
        <v>119</v>
      </c>
      <c r="K824" t="s">
        <v>120</v>
      </c>
      <c r="L824" t="s">
        <v>55</v>
      </c>
      <c r="M824">
        <v>10</v>
      </c>
      <c r="N824"/>
      <c r="O824"/>
      <c r="P824" t="s">
        <v>77</v>
      </c>
      <c r="Q824"/>
      <c r="R824">
        <v>1000</v>
      </c>
      <c r="S824" t="s">
        <v>122</v>
      </c>
      <c r="T824">
        <v>1000</v>
      </c>
      <c r="U824" t="s">
        <v>122</v>
      </c>
      <c r="V824">
        <v>28</v>
      </c>
      <c r="W824">
        <v>28</v>
      </c>
      <c r="X824" t="s">
        <v>103</v>
      </c>
      <c r="Y824">
        <v>28</v>
      </c>
      <c r="Z824" t="s">
        <v>81</v>
      </c>
      <c r="AA824" t="s">
        <v>81</v>
      </c>
      <c r="AB824"/>
      <c r="AC824"/>
      <c r="AD824">
        <f t="shared" si="100"/>
        <v>1000</v>
      </c>
      <c r="AE824"/>
      <c r="AF824"/>
      <c r="AG824" t="s">
        <v>122</v>
      </c>
      <c r="AH824">
        <f t="shared" si="101"/>
        <v>1000</v>
      </c>
      <c r="AI824"/>
      <c r="AJ824"/>
      <c r="AK824" t="s">
        <v>122</v>
      </c>
      <c r="AL824">
        <v>28.57</v>
      </c>
      <c r="AM824" t="str">
        <f t="shared" si="102"/>
        <v>Significant</v>
      </c>
      <c r="AN824" t="str">
        <f t="shared" si="103"/>
        <v>Low</v>
      </c>
      <c r="AO824"/>
      <c r="AP824"/>
      <c r="AQ824" t="s">
        <v>77</v>
      </c>
      <c r="AR824" s="5"/>
      <c r="AS824" t="s">
        <v>867</v>
      </c>
      <c r="AT824" t="s">
        <v>68</v>
      </c>
      <c r="AU824" t="s">
        <v>68</v>
      </c>
      <c r="AV824"/>
      <c r="AW824"/>
      <c r="AX824"/>
      <c r="AY824"/>
      <c r="AZ824"/>
      <c r="BA824"/>
      <c r="BB824"/>
      <c r="BC824"/>
      <c r="BD824"/>
      <c r="BE824"/>
      <c r="BF824"/>
      <c r="BG824"/>
      <c r="BH824"/>
      <c r="BI824"/>
      <c r="BJ824"/>
      <c r="BK824"/>
      <c r="BL824"/>
      <c r="BM824"/>
      <c r="BN824"/>
      <c r="BO824"/>
      <c r="BP824"/>
      <c r="BQ824"/>
      <c r="BR824"/>
      <c r="BS824"/>
      <c r="BT824"/>
      <c r="BU824"/>
      <c r="BV824"/>
      <c r="BW824"/>
      <c r="BX824"/>
      <c r="BY824"/>
      <c r="BZ824"/>
      <c r="CA824"/>
      <c r="CB824"/>
      <c r="CC824"/>
      <c r="CD824"/>
      <c r="CE824"/>
      <c r="CF824"/>
      <c r="CG824"/>
      <c r="CH824"/>
      <c r="CI824"/>
      <c r="CJ824"/>
      <c r="CK824"/>
      <c r="CL824"/>
      <c r="CM824"/>
      <c r="CN824"/>
      <c r="CO824"/>
      <c r="CP824"/>
    </row>
    <row r="825" spans="1:94" s="35" customFormat="1">
      <c r="A825" t="s">
        <v>866</v>
      </c>
      <c r="B825">
        <v>2003</v>
      </c>
      <c r="C825" t="s">
        <v>71</v>
      </c>
      <c r="D825" s="3" t="s">
        <v>72</v>
      </c>
      <c r="E825">
        <v>7440439</v>
      </c>
      <c r="F825" t="s">
        <v>117</v>
      </c>
      <c r="G825" t="s">
        <v>117</v>
      </c>
      <c r="H825" t="s">
        <v>51</v>
      </c>
      <c r="I825" t="s">
        <v>52</v>
      </c>
      <c r="J825" s="3" t="s">
        <v>119</v>
      </c>
      <c r="K825" t="s">
        <v>120</v>
      </c>
      <c r="L825" t="s">
        <v>55</v>
      </c>
      <c r="M825">
        <v>10</v>
      </c>
      <c r="N825"/>
      <c r="O825"/>
      <c r="P825" t="s">
        <v>77</v>
      </c>
      <c r="Q825"/>
      <c r="R825">
        <v>5620</v>
      </c>
      <c r="S825" t="s">
        <v>122</v>
      </c>
      <c r="T825">
        <v>5620</v>
      </c>
      <c r="U825" t="s">
        <v>122</v>
      </c>
      <c r="V825">
        <v>28</v>
      </c>
      <c r="W825">
        <v>28</v>
      </c>
      <c r="X825" t="s">
        <v>103</v>
      </c>
      <c r="Y825">
        <v>28</v>
      </c>
      <c r="Z825" t="s">
        <v>81</v>
      </c>
      <c r="AA825" t="s">
        <v>81</v>
      </c>
      <c r="AB825"/>
      <c r="AC825"/>
      <c r="AD825">
        <f t="shared" si="100"/>
        <v>5620</v>
      </c>
      <c r="AE825"/>
      <c r="AF825"/>
      <c r="AG825" t="s">
        <v>122</v>
      </c>
      <c r="AH825">
        <f t="shared" si="101"/>
        <v>5620</v>
      </c>
      <c r="AI825"/>
      <c r="AJ825"/>
      <c r="AK825" t="s">
        <v>122</v>
      </c>
      <c r="AL825">
        <v>57.14</v>
      </c>
      <c r="AM825" t="str">
        <f t="shared" si="102"/>
        <v>Significant</v>
      </c>
      <c r="AN825" t="str">
        <f t="shared" si="103"/>
        <v>Low</v>
      </c>
      <c r="AO825"/>
      <c r="AP825"/>
      <c r="AQ825" t="s">
        <v>77</v>
      </c>
      <c r="AR825" s="5"/>
      <c r="AS825" t="s">
        <v>867</v>
      </c>
      <c r="AT825" t="s">
        <v>68</v>
      </c>
      <c r="AU825" t="s">
        <v>68</v>
      </c>
      <c r="AV825"/>
      <c r="AW825"/>
      <c r="AX825"/>
      <c r="AY825"/>
      <c r="AZ825"/>
      <c r="BA825"/>
      <c r="BB825"/>
      <c r="BC825"/>
      <c r="BD825"/>
      <c r="BE825"/>
      <c r="BF825"/>
      <c r="BG825"/>
      <c r="BH825"/>
      <c r="BI825"/>
      <c r="BJ825"/>
      <c r="BK825"/>
      <c r="BL825"/>
      <c r="BM825"/>
      <c r="BN825"/>
      <c r="BO825"/>
      <c r="BP825"/>
      <c r="BQ825"/>
      <c r="BR825"/>
      <c r="BS825"/>
      <c r="BT825"/>
      <c r="BU825"/>
      <c r="BV825"/>
      <c r="BW825"/>
      <c r="BX825"/>
      <c r="BY825"/>
      <c r="BZ825"/>
      <c r="CA825"/>
      <c r="CB825"/>
      <c r="CC825"/>
      <c r="CD825"/>
      <c r="CE825"/>
      <c r="CF825"/>
      <c r="CG825"/>
      <c r="CH825"/>
      <c r="CI825"/>
      <c r="CJ825"/>
      <c r="CK825"/>
      <c r="CL825"/>
      <c r="CM825"/>
      <c r="CN825"/>
      <c r="CO825"/>
      <c r="CP825"/>
    </row>
    <row r="826" spans="1:94" s="35" customFormat="1">
      <c r="A826" t="s">
        <v>866</v>
      </c>
      <c r="B826">
        <v>2003</v>
      </c>
      <c r="C826" t="s">
        <v>71</v>
      </c>
      <c r="D826" s="3" t="s">
        <v>72</v>
      </c>
      <c r="E826">
        <v>7440439</v>
      </c>
      <c r="F826" t="s">
        <v>117</v>
      </c>
      <c r="G826" t="s">
        <v>117</v>
      </c>
      <c r="H826" t="s">
        <v>51</v>
      </c>
      <c r="I826" t="s">
        <v>52</v>
      </c>
      <c r="J826" s="3" t="s">
        <v>119</v>
      </c>
      <c r="K826" t="s">
        <v>120</v>
      </c>
      <c r="L826" t="s">
        <v>55</v>
      </c>
      <c r="M826">
        <v>10</v>
      </c>
      <c r="N826"/>
      <c r="O826"/>
      <c r="P826" t="s">
        <v>77</v>
      </c>
      <c r="Q826"/>
      <c r="R826" s="17">
        <v>10000</v>
      </c>
      <c r="S826" t="s">
        <v>122</v>
      </c>
      <c r="T826" s="17">
        <v>10000</v>
      </c>
      <c r="U826" t="s">
        <v>122</v>
      </c>
      <c r="V826">
        <v>28</v>
      </c>
      <c r="W826">
        <v>28</v>
      </c>
      <c r="X826" t="s">
        <v>103</v>
      </c>
      <c r="Y826">
        <v>28</v>
      </c>
      <c r="Z826" t="s">
        <v>81</v>
      </c>
      <c r="AA826" t="s">
        <v>81</v>
      </c>
      <c r="AB826"/>
      <c r="AC826"/>
      <c r="AD826">
        <f t="shared" si="100"/>
        <v>10000</v>
      </c>
      <c r="AE826"/>
      <c r="AF826"/>
      <c r="AG826" t="s">
        <v>122</v>
      </c>
      <c r="AH826">
        <f t="shared" si="101"/>
        <v>10000</v>
      </c>
      <c r="AI826"/>
      <c r="AJ826"/>
      <c r="AK826" t="s">
        <v>122</v>
      </c>
      <c r="AL826">
        <v>57.14</v>
      </c>
      <c r="AM826" t="str">
        <f t="shared" si="102"/>
        <v>Significant</v>
      </c>
      <c r="AN826" t="str">
        <f t="shared" si="103"/>
        <v>Low</v>
      </c>
      <c r="AO826"/>
      <c r="AP826"/>
      <c r="AQ826" t="s">
        <v>77</v>
      </c>
      <c r="AR826" s="5"/>
      <c r="AS826" t="s">
        <v>867</v>
      </c>
      <c r="AT826" t="s">
        <v>68</v>
      </c>
      <c r="AU826" t="s">
        <v>68</v>
      </c>
      <c r="AV826"/>
      <c r="AW826"/>
      <c r="AX826"/>
      <c r="AY826"/>
      <c r="AZ826"/>
      <c r="BA826"/>
      <c r="BB826"/>
      <c r="BC826"/>
      <c r="BD826"/>
      <c r="BE826"/>
      <c r="BF826"/>
      <c r="BG826"/>
      <c r="BH826"/>
      <c r="BI826"/>
      <c r="BJ826"/>
      <c r="BK826"/>
      <c r="BL826"/>
      <c r="BM826"/>
      <c r="BN826"/>
      <c r="BO826"/>
      <c r="BP826"/>
      <c r="BQ826"/>
      <c r="BR826"/>
      <c r="BS826"/>
      <c r="BT826"/>
      <c r="BU826"/>
      <c r="BV826"/>
      <c r="BW826"/>
      <c r="BX826"/>
      <c r="BY826"/>
      <c r="BZ826"/>
      <c r="CA826"/>
      <c r="CB826"/>
      <c r="CC826"/>
      <c r="CD826"/>
      <c r="CE826"/>
      <c r="CF826"/>
      <c r="CG826"/>
      <c r="CH826"/>
      <c r="CI826"/>
      <c r="CJ826"/>
      <c r="CK826"/>
      <c r="CL826"/>
      <c r="CM826"/>
      <c r="CN826"/>
      <c r="CO826"/>
      <c r="CP826"/>
    </row>
    <row r="827" spans="1:94" s="35" customFormat="1" ht="15.95" customHeight="1">
      <c r="A827" t="s">
        <v>866</v>
      </c>
      <c r="B827">
        <v>2003</v>
      </c>
      <c r="C827" t="s">
        <v>71</v>
      </c>
      <c r="D827" s="3" t="s">
        <v>72</v>
      </c>
      <c r="E827">
        <v>7440439</v>
      </c>
      <c r="F827" t="s">
        <v>117</v>
      </c>
      <c r="G827" t="s">
        <v>117</v>
      </c>
      <c r="H827" t="s">
        <v>51</v>
      </c>
      <c r="I827" t="s">
        <v>52</v>
      </c>
      <c r="J827" s="3" t="s">
        <v>119</v>
      </c>
      <c r="K827" t="s">
        <v>120</v>
      </c>
      <c r="L827" t="s">
        <v>55</v>
      </c>
      <c r="M827">
        <v>10</v>
      </c>
      <c r="N827"/>
      <c r="O827"/>
      <c r="P827" t="s">
        <v>77</v>
      </c>
      <c r="Q827"/>
      <c r="R827">
        <v>100</v>
      </c>
      <c r="S827" t="s">
        <v>122</v>
      </c>
      <c r="T827">
        <v>100</v>
      </c>
      <c r="U827" t="s">
        <v>122</v>
      </c>
      <c r="V827">
        <v>28</v>
      </c>
      <c r="W827">
        <v>28</v>
      </c>
      <c r="X827" t="s">
        <v>103</v>
      </c>
      <c r="Y827">
        <v>28</v>
      </c>
      <c r="Z827" t="s">
        <v>81</v>
      </c>
      <c r="AA827" t="s">
        <v>81</v>
      </c>
      <c r="AB827"/>
      <c r="AC827"/>
      <c r="AD827">
        <f t="shared" si="100"/>
        <v>100</v>
      </c>
      <c r="AE827"/>
      <c r="AF827"/>
      <c r="AG827" t="s">
        <v>122</v>
      </c>
      <c r="AH827">
        <f t="shared" si="101"/>
        <v>100</v>
      </c>
      <c r="AI827"/>
      <c r="AJ827"/>
      <c r="AK827" t="s">
        <v>122</v>
      </c>
      <c r="AL827">
        <v>0</v>
      </c>
      <c r="AM827" t="str">
        <f t="shared" si="102"/>
        <v>None</v>
      </c>
      <c r="AN827" t="str">
        <f t="shared" si="103"/>
        <v>High</v>
      </c>
      <c r="AO827"/>
      <c r="AP827"/>
      <c r="AQ827" t="s">
        <v>77</v>
      </c>
      <c r="AR827" s="5"/>
      <c r="AS827" t="s">
        <v>868</v>
      </c>
      <c r="AT827" t="s">
        <v>68</v>
      </c>
      <c r="AU827" t="s">
        <v>68</v>
      </c>
      <c r="AV827"/>
      <c r="AW827"/>
      <c r="AX827"/>
      <c r="AY827"/>
      <c r="AZ827"/>
      <c r="BA827"/>
      <c r="BB827"/>
      <c r="BC827"/>
      <c r="BD827"/>
      <c r="BE827"/>
      <c r="BF827"/>
      <c r="BG827"/>
      <c r="BH827"/>
      <c r="BI827"/>
      <c r="BJ827"/>
      <c r="BK827"/>
      <c r="BL827"/>
      <c r="BM827"/>
      <c r="BN827"/>
      <c r="BO827"/>
      <c r="BP827"/>
      <c r="BQ827"/>
      <c r="BR827"/>
      <c r="BS827"/>
      <c r="BT827"/>
      <c r="BU827"/>
      <c r="BV827"/>
      <c r="BW827"/>
      <c r="BX827"/>
      <c r="BY827"/>
      <c r="BZ827"/>
      <c r="CA827"/>
      <c r="CB827"/>
      <c r="CC827"/>
      <c r="CD827"/>
      <c r="CE827"/>
      <c r="CF827"/>
      <c r="CG827"/>
      <c r="CH827"/>
      <c r="CI827"/>
      <c r="CJ827"/>
      <c r="CK827"/>
      <c r="CL827"/>
      <c r="CM827"/>
      <c r="CN827"/>
      <c r="CO827"/>
      <c r="CP827"/>
    </row>
    <row r="828" spans="1:94" s="35" customFormat="1" ht="15.95" customHeight="1">
      <c r="A828" t="s">
        <v>866</v>
      </c>
      <c r="B828">
        <v>2003</v>
      </c>
      <c r="C828" t="s">
        <v>71</v>
      </c>
      <c r="D828" s="3" t="s">
        <v>72</v>
      </c>
      <c r="E828">
        <v>7440439</v>
      </c>
      <c r="F828" t="s">
        <v>117</v>
      </c>
      <c r="G828" t="s">
        <v>117</v>
      </c>
      <c r="H828" t="s">
        <v>51</v>
      </c>
      <c r="I828" t="s">
        <v>52</v>
      </c>
      <c r="J828" s="3" t="s">
        <v>119</v>
      </c>
      <c r="K828" t="s">
        <v>120</v>
      </c>
      <c r="L828" t="s">
        <v>55</v>
      </c>
      <c r="M828">
        <v>10</v>
      </c>
      <c r="N828"/>
      <c r="O828"/>
      <c r="P828" t="s">
        <v>77</v>
      </c>
      <c r="Q828"/>
      <c r="R828">
        <v>562</v>
      </c>
      <c r="S828" t="s">
        <v>122</v>
      </c>
      <c r="T828">
        <v>562</v>
      </c>
      <c r="U828" t="s">
        <v>122</v>
      </c>
      <c r="V828">
        <v>28</v>
      </c>
      <c r="W828">
        <v>28</v>
      </c>
      <c r="X828" t="s">
        <v>103</v>
      </c>
      <c r="Y828">
        <v>28</v>
      </c>
      <c r="Z828" t="s">
        <v>81</v>
      </c>
      <c r="AA828" t="s">
        <v>81</v>
      </c>
      <c r="AB828"/>
      <c r="AC828"/>
      <c r="AD828">
        <f t="shared" si="100"/>
        <v>562</v>
      </c>
      <c r="AE828"/>
      <c r="AF828"/>
      <c r="AG828" t="s">
        <v>122</v>
      </c>
      <c r="AH828">
        <f t="shared" si="101"/>
        <v>562</v>
      </c>
      <c r="AI828"/>
      <c r="AJ828"/>
      <c r="AK828" t="s">
        <v>122</v>
      </c>
      <c r="AL828">
        <v>0</v>
      </c>
      <c r="AM828" t="str">
        <f t="shared" si="102"/>
        <v>None</v>
      </c>
      <c r="AN828" t="str">
        <f t="shared" si="103"/>
        <v>High</v>
      </c>
      <c r="AO828"/>
      <c r="AP828"/>
      <c r="AQ828" t="s">
        <v>77</v>
      </c>
      <c r="AR828" s="5"/>
      <c r="AS828" t="s">
        <v>868</v>
      </c>
      <c r="AT828" t="s">
        <v>68</v>
      </c>
      <c r="AU828" t="s">
        <v>68</v>
      </c>
      <c r="AV828"/>
      <c r="AW828"/>
      <c r="AX828"/>
      <c r="AY828"/>
      <c r="AZ828"/>
      <c r="BA828"/>
      <c r="BB828"/>
      <c r="BC828"/>
      <c r="BD828"/>
      <c r="BE828"/>
      <c r="BF828"/>
      <c r="BG828"/>
      <c r="BH828"/>
      <c r="BI828"/>
      <c r="BJ828"/>
      <c r="BK828"/>
      <c r="BL828"/>
      <c r="BM828"/>
      <c r="BN828"/>
      <c r="BO828"/>
      <c r="BP828"/>
      <c r="BQ828"/>
      <c r="BR828"/>
      <c r="BS828"/>
      <c r="BT828"/>
      <c r="BU828"/>
      <c r="BV828"/>
      <c r="BW828"/>
      <c r="BX828"/>
      <c r="BY828"/>
      <c r="BZ828"/>
      <c r="CA828"/>
      <c r="CB828"/>
      <c r="CC828"/>
      <c r="CD828"/>
      <c r="CE828"/>
      <c r="CF828"/>
      <c r="CG828"/>
      <c r="CH828"/>
      <c r="CI828"/>
      <c r="CJ828"/>
      <c r="CK828"/>
      <c r="CL828"/>
      <c r="CM828"/>
      <c r="CN828"/>
      <c r="CO828"/>
      <c r="CP828"/>
    </row>
    <row r="829" spans="1:94" s="35" customFormat="1" ht="15.95" customHeight="1">
      <c r="A829" t="s">
        <v>866</v>
      </c>
      <c r="B829">
        <v>2003</v>
      </c>
      <c r="C829" t="s">
        <v>71</v>
      </c>
      <c r="D829" s="3" t="s">
        <v>72</v>
      </c>
      <c r="E829">
        <v>7440439</v>
      </c>
      <c r="F829" t="s">
        <v>117</v>
      </c>
      <c r="G829" t="s">
        <v>117</v>
      </c>
      <c r="H829" t="s">
        <v>51</v>
      </c>
      <c r="I829" t="s">
        <v>52</v>
      </c>
      <c r="J829" s="3" t="s">
        <v>119</v>
      </c>
      <c r="K829" t="s">
        <v>120</v>
      </c>
      <c r="L829" t="s">
        <v>55</v>
      </c>
      <c r="M829">
        <v>10</v>
      </c>
      <c r="N829"/>
      <c r="O829"/>
      <c r="P829" t="s">
        <v>77</v>
      </c>
      <c r="Q829"/>
      <c r="R829">
        <v>1000</v>
      </c>
      <c r="S829" t="s">
        <v>122</v>
      </c>
      <c r="T829">
        <v>1000</v>
      </c>
      <c r="U829" t="s">
        <v>122</v>
      </c>
      <c r="V829">
        <v>28</v>
      </c>
      <c r="W829">
        <v>28</v>
      </c>
      <c r="X829" t="s">
        <v>103</v>
      </c>
      <c r="Y829">
        <v>28</v>
      </c>
      <c r="Z829" t="s">
        <v>81</v>
      </c>
      <c r="AA829" t="s">
        <v>81</v>
      </c>
      <c r="AB829"/>
      <c r="AC829"/>
      <c r="AD829">
        <f t="shared" si="100"/>
        <v>1000</v>
      </c>
      <c r="AE829"/>
      <c r="AF829"/>
      <c r="AG829" t="s">
        <v>122</v>
      </c>
      <c r="AH829">
        <f t="shared" si="101"/>
        <v>1000</v>
      </c>
      <c r="AI829"/>
      <c r="AJ829"/>
      <c r="AK829" t="s">
        <v>122</v>
      </c>
      <c r="AL829">
        <v>0</v>
      </c>
      <c r="AM829" t="str">
        <f t="shared" si="102"/>
        <v>None</v>
      </c>
      <c r="AN829" t="str">
        <f t="shared" si="103"/>
        <v>High</v>
      </c>
      <c r="AO829"/>
      <c r="AP829"/>
      <c r="AQ829" t="s">
        <v>77</v>
      </c>
      <c r="AR829" s="5"/>
      <c r="AS829" t="s">
        <v>868</v>
      </c>
      <c r="AT829" t="s">
        <v>68</v>
      </c>
      <c r="AU829" t="s">
        <v>68</v>
      </c>
      <c r="AV829"/>
      <c r="AW829"/>
      <c r="AX829"/>
      <c r="AY829"/>
      <c r="AZ829"/>
      <c r="BA829"/>
      <c r="BB829"/>
      <c r="BC829"/>
      <c r="BD829"/>
      <c r="BE829"/>
      <c r="BF829"/>
      <c r="BG829"/>
      <c r="BH829"/>
      <c r="BI829"/>
      <c r="BJ829"/>
      <c r="BK829"/>
      <c r="BL829"/>
      <c r="BM829"/>
      <c r="BN829"/>
      <c r="BO829"/>
      <c r="BP829"/>
      <c r="BQ829"/>
      <c r="BR829"/>
      <c r="BS829"/>
      <c r="BT829"/>
      <c r="BU829"/>
      <c r="BV829"/>
      <c r="BW829"/>
      <c r="BX829"/>
      <c r="BY829"/>
      <c r="BZ829"/>
      <c r="CA829"/>
      <c r="CB829"/>
      <c r="CC829"/>
      <c r="CD829"/>
      <c r="CE829"/>
      <c r="CF829"/>
      <c r="CG829"/>
      <c r="CH829"/>
      <c r="CI829"/>
      <c r="CJ829"/>
      <c r="CK829"/>
      <c r="CL829"/>
      <c r="CM829"/>
      <c r="CN829"/>
      <c r="CO829"/>
      <c r="CP829"/>
    </row>
    <row r="830" spans="1:94" s="35" customFormat="1" ht="15.95" customHeight="1">
      <c r="A830" t="s">
        <v>866</v>
      </c>
      <c r="B830">
        <v>2003</v>
      </c>
      <c r="C830" t="s">
        <v>71</v>
      </c>
      <c r="D830" s="3" t="s">
        <v>72</v>
      </c>
      <c r="E830">
        <v>7440439</v>
      </c>
      <c r="F830" t="s">
        <v>117</v>
      </c>
      <c r="G830" t="s">
        <v>117</v>
      </c>
      <c r="H830" t="s">
        <v>51</v>
      </c>
      <c r="I830" t="s">
        <v>52</v>
      </c>
      <c r="J830" s="3" t="s">
        <v>119</v>
      </c>
      <c r="K830" t="s">
        <v>120</v>
      </c>
      <c r="L830" t="s">
        <v>55</v>
      </c>
      <c r="M830">
        <v>10</v>
      </c>
      <c r="N830"/>
      <c r="O830"/>
      <c r="P830" t="s">
        <v>77</v>
      </c>
      <c r="Q830"/>
      <c r="R830">
        <v>5620</v>
      </c>
      <c r="S830" t="s">
        <v>122</v>
      </c>
      <c r="T830">
        <v>5620</v>
      </c>
      <c r="U830" t="s">
        <v>122</v>
      </c>
      <c r="V830">
        <v>28</v>
      </c>
      <c r="W830">
        <v>28</v>
      </c>
      <c r="X830" t="s">
        <v>103</v>
      </c>
      <c r="Y830">
        <v>28</v>
      </c>
      <c r="Z830" t="s">
        <v>81</v>
      </c>
      <c r="AA830" t="s">
        <v>81</v>
      </c>
      <c r="AB830"/>
      <c r="AC830"/>
      <c r="AD830">
        <f t="shared" si="100"/>
        <v>5620</v>
      </c>
      <c r="AE830"/>
      <c r="AF830"/>
      <c r="AG830" t="s">
        <v>122</v>
      </c>
      <c r="AH830">
        <f t="shared" si="101"/>
        <v>5620</v>
      </c>
      <c r="AI830"/>
      <c r="AJ830"/>
      <c r="AK830" t="s">
        <v>122</v>
      </c>
      <c r="AL830">
        <v>14.28</v>
      </c>
      <c r="AM830" t="str">
        <f t="shared" si="102"/>
        <v>Some</v>
      </c>
      <c r="AN830" t="str">
        <f t="shared" si="103"/>
        <v>Medium</v>
      </c>
      <c r="AO830"/>
      <c r="AP830"/>
      <c r="AQ830" t="s">
        <v>77</v>
      </c>
      <c r="AR830" s="5"/>
      <c r="AS830" t="s">
        <v>868</v>
      </c>
      <c r="AT830" t="s">
        <v>68</v>
      </c>
      <c r="AU830" t="s">
        <v>68</v>
      </c>
      <c r="AV830"/>
      <c r="AW830"/>
      <c r="AX830"/>
      <c r="AY830"/>
      <c r="AZ830"/>
      <c r="BA830"/>
      <c r="BB830"/>
      <c r="BC830"/>
      <c r="BD830"/>
      <c r="BE830"/>
      <c r="BF830"/>
      <c r="BG830"/>
      <c r="BH830"/>
      <c r="BI830"/>
      <c r="BJ830"/>
      <c r="BK830"/>
      <c r="BL830"/>
      <c r="BM830"/>
      <c r="BN830"/>
      <c r="BO830"/>
      <c r="BP830"/>
      <c r="BQ830"/>
      <c r="BR830"/>
      <c r="BS830"/>
      <c r="BT830"/>
      <c r="BU830"/>
      <c r="BV830"/>
      <c r="BW830"/>
      <c r="BX830"/>
      <c r="BY830"/>
      <c r="BZ830"/>
      <c r="CA830"/>
      <c r="CB830"/>
      <c r="CC830"/>
      <c r="CD830"/>
      <c r="CE830"/>
      <c r="CF830"/>
      <c r="CG830"/>
      <c r="CH830"/>
      <c r="CI830"/>
      <c r="CJ830"/>
      <c r="CK830"/>
      <c r="CL830"/>
      <c r="CM830"/>
      <c r="CN830"/>
      <c r="CO830"/>
      <c r="CP830"/>
    </row>
    <row r="831" spans="1:94" s="35" customFormat="1" ht="15.95" customHeight="1">
      <c r="A831" t="s">
        <v>866</v>
      </c>
      <c r="B831">
        <v>2003</v>
      </c>
      <c r="C831" t="s">
        <v>71</v>
      </c>
      <c r="D831" s="3" t="s">
        <v>72</v>
      </c>
      <c r="E831">
        <v>7440439</v>
      </c>
      <c r="F831" t="s">
        <v>117</v>
      </c>
      <c r="G831" t="s">
        <v>117</v>
      </c>
      <c r="H831" t="s">
        <v>51</v>
      </c>
      <c r="I831" t="s">
        <v>52</v>
      </c>
      <c r="J831" s="3" t="s">
        <v>119</v>
      </c>
      <c r="K831" t="s">
        <v>120</v>
      </c>
      <c r="L831" t="s">
        <v>55</v>
      </c>
      <c r="M831">
        <v>10</v>
      </c>
      <c r="N831"/>
      <c r="O831"/>
      <c r="P831" t="s">
        <v>77</v>
      </c>
      <c r="Q831"/>
      <c r="R831" s="17">
        <v>10000</v>
      </c>
      <c r="S831" t="s">
        <v>122</v>
      </c>
      <c r="T831" s="17">
        <v>10000</v>
      </c>
      <c r="U831" t="s">
        <v>122</v>
      </c>
      <c r="V831">
        <v>28</v>
      </c>
      <c r="W831">
        <v>28</v>
      </c>
      <c r="X831" t="s">
        <v>103</v>
      </c>
      <c r="Y831">
        <v>28</v>
      </c>
      <c r="Z831" t="s">
        <v>81</v>
      </c>
      <c r="AA831" t="s">
        <v>81</v>
      </c>
      <c r="AB831"/>
      <c r="AC831"/>
      <c r="AD831">
        <f t="shared" si="100"/>
        <v>10000</v>
      </c>
      <c r="AE831"/>
      <c r="AF831"/>
      <c r="AG831" t="s">
        <v>122</v>
      </c>
      <c r="AH831">
        <f t="shared" si="101"/>
        <v>10000</v>
      </c>
      <c r="AI831"/>
      <c r="AJ831"/>
      <c r="AK831" t="s">
        <v>122</v>
      </c>
      <c r="AL831">
        <v>71.42</v>
      </c>
      <c r="AM831" t="str">
        <f t="shared" si="102"/>
        <v>Significant</v>
      </c>
      <c r="AN831" t="str">
        <f t="shared" si="103"/>
        <v>Low</v>
      </c>
      <c r="AO831"/>
      <c r="AP831"/>
      <c r="AQ831" t="s">
        <v>77</v>
      </c>
      <c r="AR831" s="5"/>
      <c r="AS831" t="s">
        <v>868</v>
      </c>
      <c r="AT831" t="s">
        <v>68</v>
      </c>
      <c r="AU831" t="s">
        <v>68</v>
      </c>
      <c r="AV831"/>
      <c r="AW831"/>
      <c r="AX831"/>
      <c r="AY831"/>
      <c r="AZ831"/>
      <c r="BA831"/>
      <c r="BB831"/>
      <c r="BC831"/>
      <c r="BD831"/>
      <c r="BE831"/>
      <c r="BF831"/>
      <c r="BG831"/>
      <c r="BH831"/>
      <c r="BI831"/>
      <c r="BJ831"/>
      <c r="BK831"/>
      <c r="BL831"/>
      <c r="BM831"/>
      <c r="BN831"/>
      <c r="BO831"/>
      <c r="BP831"/>
      <c r="BQ831"/>
      <c r="BR831"/>
      <c r="BS831"/>
      <c r="BT831"/>
      <c r="BU831"/>
      <c r="BV831"/>
      <c r="BW831"/>
      <c r="BX831"/>
      <c r="BY831"/>
      <c r="BZ831"/>
      <c r="CA831"/>
      <c r="CB831"/>
      <c r="CC831"/>
      <c r="CD831"/>
      <c r="CE831"/>
      <c r="CF831"/>
      <c r="CG831"/>
      <c r="CH831"/>
      <c r="CI831"/>
      <c r="CJ831"/>
      <c r="CK831"/>
      <c r="CL831"/>
      <c r="CM831"/>
      <c r="CN831"/>
      <c r="CO831"/>
      <c r="CP831"/>
    </row>
    <row r="832" spans="1:94" s="35" customFormat="1" ht="15.95" customHeight="1">
      <c r="A832" t="s">
        <v>866</v>
      </c>
      <c r="B832">
        <v>2003</v>
      </c>
      <c r="C832" t="s">
        <v>71</v>
      </c>
      <c r="D832" s="3" t="s">
        <v>72</v>
      </c>
      <c r="E832">
        <v>7440439</v>
      </c>
      <c r="F832" t="s">
        <v>117</v>
      </c>
      <c r="G832" t="s">
        <v>117</v>
      </c>
      <c r="H832" t="s">
        <v>51</v>
      </c>
      <c r="I832" t="s">
        <v>52</v>
      </c>
      <c r="J832" s="3" t="s">
        <v>119</v>
      </c>
      <c r="K832" t="s">
        <v>120</v>
      </c>
      <c r="L832" t="s">
        <v>55</v>
      </c>
      <c r="M832">
        <v>10</v>
      </c>
      <c r="N832"/>
      <c r="O832"/>
      <c r="P832" t="s">
        <v>77</v>
      </c>
      <c r="Q832"/>
      <c r="R832">
        <v>100</v>
      </c>
      <c r="S832" t="s">
        <v>122</v>
      </c>
      <c r="T832">
        <v>100</v>
      </c>
      <c r="U832" t="s">
        <v>122</v>
      </c>
      <c r="V832">
        <v>28</v>
      </c>
      <c r="W832">
        <v>28</v>
      </c>
      <c r="X832" t="s">
        <v>103</v>
      </c>
      <c r="Y832">
        <v>28</v>
      </c>
      <c r="Z832" t="s">
        <v>81</v>
      </c>
      <c r="AA832" t="s">
        <v>81</v>
      </c>
      <c r="AB832"/>
      <c r="AC832"/>
      <c r="AD832">
        <f t="shared" si="100"/>
        <v>100</v>
      </c>
      <c r="AE832"/>
      <c r="AF832"/>
      <c r="AG832" t="s">
        <v>122</v>
      </c>
      <c r="AH832">
        <f t="shared" si="101"/>
        <v>100</v>
      </c>
      <c r="AI832"/>
      <c r="AJ832"/>
      <c r="AK832" t="s">
        <v>122</v>
      </c>
      <c r="AL832">
        <v>0</v>
      </c>
      <c r="AM832" t="str">
        <f t="shared" si="102"/>
        <v>None</v>
      </c>
      <c r="AN832" t="str">
        <f t="shared" si="103"/>
        <v>High</v>
      </c>
      <c r="AO832"/>
      <c r="AP832"/>
      <c r="AQ832" t="s">
        <v>77</v>
      </c>
      <c r="AR832" s="5"/>
      <c r="AS832" t="s">
        <v>869</v>
      </c>
      <c r="AT832" t="s">
        <v>68</v>
      </c>
      <c r="AU832" t="s">
        <v>68</v>
      </c>
      <c r="AV832"/>
      <c r="AW832"/>
      <c r="AX832"/>
      <c r="AY832"/>
      <c r="AZ832"/>
      <c r="BA832"/>
      <c r="BB832"/>
      <c r="BC832"/>
      <c r="BD832"/>
      <c r="BE832"/>
      <c r="BF832"/>
      <c r="BG832"/>
      <c r="BH832"/>
      <c r="BI832"/>
      <c r="BJ832"/>
      <c r="BK832"/>
      <c r="BL832"/>
      <c r="BM832"/>
      <c r="BN832"/>
      <c r="BO832"/>
      <c r="BP832"/>
      <c r="BQ832"/>
      <c r="BR832"/>
      <c r="BS832"/>
      <c r="BT832"/>
      <c r="BU832"/>
      <c r="BV832"/>
      <c r="BW832"/>
      <c r="BX832"/>
      <c r="BY832"/>
      <c r="BZ832"/>
      <c r="CA832"/>
      <c r="CB832"/>
      <c r="CC832"/>
      <c r="CD832"/>
      <c r="CE832"/>
      <c r="CF832"/>
      <c r="CG832"/>
      <c r="CH832"/>
      <c r="CI832"/>
      <c r="CJ832"/>
      <c r="CK832"/>
      <c r="CL832"/>
      <c r="CM832"/>
      <c r="CN832"/>
      <c r="CO832"/>
      <c r="CP832"/>
    </row>
    <row r="833" spans="1:94" s="35" customFormat="1" ht="15.95" customHeight="1">
      <c r="A833" t="s">
        <v>866</v>
      </c>
      <c r="B833">
        <v>2003</v>
      </c>
      <c r="C833" t="s">
        <v>71</v>
      </c>
      <c r="D833" s="3" t="s">
        <v>72</v>
      </c>
      <c r="E833">
        <v>7440439</v>
      </c>
      <c r="F833" t="s">
        <v>117</v>
      </c>
      <c r="G833" t="s">
        <v>117</v>
      </c>
      <c r="H833" t="s">
        <v>51</v>
      </c>
      <c r="I833" t="s">
        <v>52</v>
      </c>
      <c r="J833" s="3" t="s">
        <v>119</v>
      </c>
      <c r="K833" t="s">
        <v>120</v>
      </c>
      <c r="L833" t="s">
        <v>55</v>
      </c>
      <c r="M833">
        <v>10</v>
      </c>
      <c r="N833"/>
      <c r="O833"/>
      <c r="P833" t="s">
        <v>77</v>
      </c>
      <c r="Q833"/>
      <c r="R833">
        <v>562</v>
      </c>
      <c r="S833" t="s">
        <v>122</v>
      </c>
      <c r="T833">
        <v>562</v>
      </c>
      <c r="U833" t="s">
        <v>122</v>
      </c>
      <c r="V833">
        <v>28</v>
      </c>
      <c r="W833">
        <v>28</v>
      </c>
      <c r="X833" t="s">
        <v>103</v>
      </c>
      <c r="Y833">
        <v>28</v>
      </c>
      <c r="Z833" t="s">
        <v>81</v>
      </c>
      <c r="AA833" t="s">
        <v>81</v>
      </c>
      <c r="AB833"/>
      <c r="AC833"/>
      <c r="AD833">
        <f t="shared" si="100"/>
        <v>562</v>
      </c>
      <c r="AE833"/>
      <c r="AF833"/>
      <c r="AG833" t="s">
        <v>122</v>
      </c>
      <c r="AH833">
        <f t="shared" si="101"/>
        <v>562</v>
      </c>
      <c r="AI833"/>
      <c r="AJ833"/>
      <c r="AK833" t="s">
        <v>122</v>
      </c>
      <c r="AL833">
        <v>14.28</v>
      </c>
      <c r="AM833" t="str">
        <f t="shared" si="102"/>
        <v>Some</v>
      </c>
      <c r="AN833" t="str">
        <f t="shared" si="103"/>
        <v>Medium</v>
      </c>
      <c r="AO833"/>
      <c r="AP833"/>
      <c r="AQ833" t="s">
        <v>77</v>
      </c>
      <c r="AR833" s="5"/>
      <c r="AS833" t="s">
        <v>869</v>
      </c>
      <c r="AT833" t="s">
        <v>68</v>
      </c>
      <c r="AU833" t="s">
        <v>68</v>
      </c>
      <c r="AV833"/>
      <c r="AW833"/>
      <c r="AX833"/>
      <c r="AY833"/>
      <c r="AZ833"/>
      <c r="BA833"/>
      <c r="BB833"/>
      <c r="BC833"/>
      <c r="BD833"/>
      <c r="BE833"/>
      <c r="BF833"/>
      <c r="BG833"/>
      <c r="BH833"/>
      <c r="BI833"/>
      <c r="BJ833"/>
      <c r="BK833"/>
      <c r="BL833"/>
      <c r="BM833"/>
      <c r="BN833"/>
      <c r="BO833"/>
      <c r="BP833"/>
      <c r="BQ833"/>
      <c r="BR833"/>
      <c r="BS833"/>
      <c r="BT833"/>
      <c r="BU833"/>
      <c r="BV833"/>
      <c r="BW833"/>
      <c r="BX833"/>
      <c r="BY833"/>
      <c r="BZ833"/>
      <c r="CA833"/>
      <c r="CB833"/>
      <c r="CC833"/>
      <c r="CD833"/>
      <c r="CE833"/>
      <c r="CF833"/>
      <c r="CG833"/>
      <c r="CH833"/>
      <c r="CI833"/>
      <c r="CJ833"/>
      <c r="CK833"/>
      <c r="CL833"/>
      <c r="CM833"/>
      <c r="CN833"/>
      <c r="CO833"/>
      <c r="CP833"/>
    </row>
    <row r="834" spans="1:94" s="35" customFormat="1" ht="15.95" customHeight="1">
      <c r="A834" t="s">
        <v>866</v>
      </c>
      <c r="B834">
        <v>2003</v>
      </c>
      <c r="C834" t="s">
        <v>71</v>
      </c>
      <c r="D834" s="3" t="s">
        <v>72</v>
      </c>
      <c r="E834">
        <v>7440439</v>
      </c>
      <c r="F834" t="s">
        <v>117</v>
      </c>
      <c r="G834" t="s">
        <v>117</v>
      </c>
      <c r="H834" t="s">
        <v>51</v>
      </c>
      <c r="I834" t="s">
        <v>52</v>
      </c>
      <c r="J834" s="3" t="s">
        <v>119</v>
      </c>
      <c r="K834" t="s">
        <v>120</v>
      </c>
      <c r="L834" t="s">
        <v>55</v>
      </c>
      <c r="M834">
        <v>10</v>
      </c>
      <c r="N834"/>
      <c r="O834"/>
      <c r="P834" t="s">
        <v>77</v>
      </c>
      <c r="Q834"/>
      <c r="R834">
        <v>1000</v>
      </c>
      <c r="S834" t="s">
        <v>122</v>
      </c>
      <c r="T834">
        <v>1000</v>
      </c>
      <c r="U834" t="s">
        <v>122</v>
      </c>
      <c r="V834">
        <v>28</v>
      </c>
      <c r="W834">
        <v>28</v>
      </c>
      <c r="X834" t="s">
        <v>103</v>
      </c>
      <c r="Y834">
        <v>28</v>
      </c>
      <c r="Z834" t="s">
        <v>81</v>
      </c>
      <c r="AA834" t="s">
        <v>81</v>
      </c>
      <c r="AB834"/>
      <c r="AC834"/>
      <c r="AD834">
        <f t="shared" si="100"/>
        <v>1000</v>
      </c>
      <c r="AE834"/>
      <c r="AF834"/>
      <c r="AG834" t="s">
        <v>122</v>
      </c>
      <c r="AH834">
        <f t="shared" si="101"/>
        <v>1000</v>
      </c>
      <c r="AI834"/>
      <c r="AJ834"/>
      <c r="AK834" t="s">
        <v>122</v>
      </c>
      <c r="AL834">
        <v>14.28</v>
      </c>
      <c r="AM834" t="str">
        <f t="shared" si="102"/>
        <v>Some</v>
      </c>
      <c r="AN834" t="str">
        <f t="shared" si="103"/>
        <v>Medium</v>
      </c>
      <c r="AO834"/>
      <c r="AP834"/>
      <c r="AQ834" t="s">
        <v>77</v>
      </c>
      <c r="AR834" s="5"/>
      <c r="AS834" t="s">
        <v>869</v>
      </c>
      <c r="AT834" t="s">
        <v>68</v>
      </c>
      <c r="AU834" t="s">
        <v>68</v>
      </c>
      <c r="AV834"/>
      <c r="AW834"/>
      <c r="AX834"/>
      <c r="AY834"/>
      <c r="AZ834"/>
      <c r="BA834"/>
      <c r="BB834"/>
      <c r="BC834"/>
      <c r="BD834"/>
      <c r="BE834"/>
      <c r="BF834"/>
      <c r="BG834"/>
      <c r="BH834"/>
      <c r="BI834"/>
      <c r="BJ834"/>
      <c r="BK834"/>
      <c r="BL834"/>
      <c r="BM834"/>
      <c r="BN834"/>
      <c r="BO834"/>
      <c r="BP834"/>
      <c r="BQ834"/>
      <c r="BR834"/>
      <c r="BS834"/>
      <c r="BT834"/>
      <c r="BU834"/>
      <c r="BV834"/>
      <c r="BW834"/>
      <c r="BX834"/>
      <c r="BY834"/>
      <c r="BZ834"/>
      <c r="CA834"/>
      <c r="CB834"/>
      <c r="CC834"/>
      <c r="CD834"/>
      <c r="CE834"/>
      <c r="CF834"/>
      <c r="CG834"/>
      <c r="CH834"/>
      <c r="CI834"/>
      <c r="CJ834"/>
      <c r="CK834"/>
      <c r="CL834"/>
      <c r="CM834"/>
      <c r="CN834"/>
      <c r="CO834"/>
      <c r="CP834"/>
    </row>
    <row r="835" spans="1:94" s="35" customFormat="1" ht="15.95" customHeight="1">
      <c r="A835" t="s">
        <v>866</v>
      </c>
      <c r="B835">
        <v>2003</v>
      </c>
      <c r="C835" t="s">
        <v>71</v>
      </c>
      <c r="D835" s="3" t="s">
        <v>72</v>
      </c>
      <c r="E835">
        <v>7440439</v>
      </c>
      <c r="F835" t="s">
        <v>117</v>
      </c>
      <c r="G835" t="s">
        <v>117</v>
      </c>
      <c r="H835" t="s">
        <v>51</v>
      </c>
      <c r="I835" t="s">
        <v>52</v>
      </c>
      <c r="J835" s="3" t="s">
        <v>119</v>
      </c>
      <c r="K835" t="s">
        <v>120</v>
      </c>
      <c r="L835" t="s">
        <v>55</v>
      </c>
      <c r="M835">
        <v>10</v>
      </c>
      <c r="N835"/>
      <c r="O835"/>
      <c r="P835" t="s">
        <v>77</v>
      </c>
      <c r="Q835"/>
      <c r="R835">
        <v>5620</v>
      </c>
      <c r="S835" t="s">
        <v>122</v>
      </c>
      <c r="T835">
        <v>5620</v>
      </c>
      <c r="U835" t="s">
        <v>122</v>
      </c>
      <c r="V835">
        <v>28</v>
      </c>
      <c r="W835">
        <v>28</v>
      </c>
      <c r="X835" t="s">
        <v>103</v>
      </c>
      <c r="Y835">
        <v>28</v>
      </c>
      <c r="Z835" t="s">
        <v>81</v>
      </c>
      <c r="AA835" t="s">
        <v>81</v>
      </c>
      <c r="AB835"/>
      <c r="AC835"/>
      <c r="AD835">
        <f t="shared" si="100"/>
        <v>5620</v>
      </c>
      <c r="AE835"/>
      <c r="AF835"/>
      <c r="AG835" t="s">
        <v>122</v>
      </c>
      <c r="AH835">
        <f t="shared" si="101"/>
        <v>5620</v>
      </c>
      <c r="AI835"/>
      <c r="AJ835"/>
      <c r="AK835" t="s">
        <v>122</v>
      </c>
      <c r="AL835">
        <v>28.57</v>
      </c>
      <c r="AM835" t="str">
        <f t="shared" si="102"/>
        <v>Significant</v>
      </c>
      <c r="AN835" t="str">
        <f t="shared" si="103"/>
        <v>Low</v>
      </c>
      <c r="AO835"/>
      <c r="AP835"/>
      <c r="AQ835" t="s">
        <v>77</v>
      </c>
      <c r="AR835" s="5"/>
      <c r="AS835" t="s">
        <v>869</v>
      </c>
      <c r="AT835" t="s">
        <v>68</v>
      </c>
      <c r="AU835" t="s">
        <v>68</v>
      </c>
      <c r="AV835"/>
      <c r="AW835"/>
      <c r="AX835"/>
      <c r="AY835"/>
      <c r="AZ835"/>
      <c r="BA835"/>
      <c r="BB835"/>
      <c r="BC835"/>
      <c r="BD835"/>
      <c r="BE835"/>
      <c r="BF835"/>
      <c r="BG835"/>
      <c r="BH835"/>
      <c r="BI835"/>
      <c r="BJ835"/>
      <c r="BK835"/>
      <c r="BL835"/>
      <c r="BM835"/>
      <c r="BN835"/>
      <c r="BO835"/>
      <c r="BP835"/>
      <c r="BQ835"/>
      <c r="BR835"/>
      <c r="BS835"/>
      <c r="BT835"/>
      <c r="BU835"/>
      <c r="BV835"/>
      <c r="BW835"/>
      <c r="BX835"/>
      <c r="BY835"/>
      <c r="BZ835"/>
      <c r="CA835"/>
      <c r="CB835"/>
      <c r="CC835"/>
      <c r="CD835"/>
      <c r="CE835"/>
      <c r="CF835"/>
      <c r="CG835"/>
      <c r="CH835"/>
      <c r="CI835"/>
      <c r="CJ835"/>
      <c r="CK835"/>
      <c r="CL835"/>
      <c r="CM835"/>
      <c r="CN835"/>
      <c r="CO835"/>
      <c r="CP835"/>
    </row>
    <row r="836" spans="1:94" s="35" customFormat="1" ht="15.95" customHeight="1">
      <c r="A836" t="s">
        <v>866</v>
      </c>
      <c r="B836">
        <v>2003</v>
      </c>
      <c r="C836" t="s">
        <v>71</v>
      </c>
      <c r="D836" s="3" t="s">
        <v>72</v>
      </c>
      <c r="E836">
        <v>7440439</v>
      </c>
      <c r="F836" t="s">
        <v>117</v>
      </c>
      <c r="G836" t="s">
        <v>117</v>
      </c>
      <c r="H836" t="s">
        <v>51</v>
      </c>
      <c r="I836" t="s">
        <v>52</v>
      </c>
      <c r="J836" s="3" t="s">
        <v>119</v>
      </c>
      <c r="K836" t="s">
        <v>120</v>
      </c>
      <c r="L836" t="s">
        <v>55</v>
      </c>
      <c r="M836">
        <v>10</v>
      </c>
      <c r="N836"/>
      <c r="O836"/>
      <c r="P836" t="s">
        <v>77</v>
      </c>
      <c r="Q836"/>
      <c r="R836" s="17">
        <v>10000</v>
      </c>
      <c r="S836" t="s">
        <v>122</v>
      </c>
      <c r="T836" s="17">
        <v>10000</v>
      </c>
      <c r="U836" t="s">
        <v>122</v>
      </c>
      <c r="V836">
        <v>28</v>
      </c>
      <c r="W836">
        <v>28</v>
      </c>
      <c r="X836" t="s">
        <v>103</v>
      </c>
      <c r="Y836">
        <v>28</v>
      </c>
      <c r="Z836" t="s">
        <v>81</v>
      </c>
      <c r="AA836" t="s">
        <v>81</v>
      </c>
      <c r="AB836"/>
      <c r="AC836"/>
      <c r="AD836">
        <f t="shared" si="100"/>
        <v>10000</v>
      </c>
      <c r="AE836"/>
      <c r="AF836"/>
      <c r="AG836" t="s">
        <v>122</v>
      </c>
      <c r="AH836">
        <f t="shared" si="101"/>
        <v>10000</v>
      </c>
      <c r="AI836"/>
      <c r="AJ836"/>
      <c r="AK836" t="s">
        <v>122</v>
      </c>
      <c r="AL836">
        <v>71.42</v>
      </c>
      <c r="AM836" t="str">
        <f t="shared" si="102"/>
        <v>Significant</v>
      </c>
      <c r="AN836" t="str">
        <f t="shared" si="103"/>
        <v>Low</v>
      </c>
      <c r="AO836"/>
      <c r="AP836"/>
      <c r="AQ836" t="s">
        <v>77</v>
      </c>
      <c r="AR836" s="5"/>
      <c r="AS836" t="s">
        <v>869</v>
      </c>
      <c r="AT836" t="s">
        <v>68</v>
      </c>
      <c r="AU836" t="s">
        <v>68</v>
      </c>
      <c r="AV836"/>
      <c r="AW836"/>
      <c r="AX836"/>
      <c r="AY836"/>
      <c r="AZ836"/>
      <c r="BA836"/>
      <c r="BB836"/>
      <c r="BC836"/>
      <c r="BD836"/>
      <c r="BE836"/>
      <c r="BF836"/>
      <c r="BG836"/>
      <c r="BH836"/>
      <c r="BI836"/>
      <c r="BJ836"/>
      <c r="BK836"/>
      <c r="BL836"/>
      <c r="BM836"/>
      <c r="BN836"/>
      <c r="BO836"/>
      <c r="BP836"/>
      <c r="BQ836"/>
      <c r="BR836"/>
      <c r="BS836"/>
      <c r="BT836"/>
      <c r="BU836"/>
      <c r="BV836"/>
      <c r="BW836"/>
      <c r="BX836"/>
      <c r="BY836"/>
      <c r="BZ836"/>
      <c r="CA836"/>
      <c r="CB836"/>
      <c r="CC836"/>
      <c r="CD836"/>
      <c r="CE836"/>
      <c r="CF836"/>
      <c r="CG836"/>
      <c r="CH836"/>
      <c r="CI836"/>
      <c r="CJ836"/>
      <c r="CK836"/>
      <c r="CL836"/>
      <c r="CM836"/>
      <c r="CN836"/>
      <c r="CO836"/>
      <c r="CP836"/>
    </row>
    <row r="837" spans="1:94" s="35" customFormat="1">
      <c r="A837" t="s">
        <v>866</v>
      </c>
      <c r="B837">
        <v>2003</v>
      </c>
      <c r="C837" t="s">
        <v>71</v>
      </c>
      <c r="D837" s="3" t="s">
        <v>72</v>
      </c>
      <c r="E837">
        <v>7440508</v>
      </c>
      <c r="F837" t="s">
        <v>73</v>
      </c>
      <c r="G837" t="s">
        <v>73</v>
      </c>
      <c r="H837" t="s">
        <v>51</v>
      </c>
      <c r="I837" t="s">
        <v>52</v>
      </c>
      <c r="J837" s="3" t="s">
        <v>119</v>
      </c>
      <c r="K837" t="s">
        <v>120</v>
      </c>
      <c r="L837" t="s">
        <v>55</v>
      </c>
      <c r="M837">
        <v>10</v>
      </c>
      <c r="N837"/>
      <c r="O837"/>
      <c r="P837" t="s">
        <v>77</v>
      </c>
      <c r="Q837"/>
      <c r="R837">
        <v>316</v>
      </c>
      <c r="S837" t="s">
        <v>122</v>
      </c>
      <c r="T837">
        <v>316</v>
      </c>
      <c r="U837" t="s">
        <v>122</v>
      </c>
      <c r="V837">
        <v>21</v>
      </c>
      <c r="W837">
        <v>19</v>
      </c>
      <c r="X837" t="s">
        <v>103</v>
      </c>
      <c r="Y837">
        <v>19</v>
      </c>
      <c r="Z837" t="s">
        <v>81</v>
      </c>
      <c r="AA837" t="s">
        <v>81</v>
      </c>
      <c r="AB837"/>
      <c r="AC837"/>
      <c r="AD837">
        <f t="shared" si="100"/>
        <v>316</v>
      </c>
      <c r="AE837"/>
      <c r="AF837"/>
      <c r="AG837" t="s">
        <v>122</v>
      </c>
      <c r="AH837">
        <f t="shared" si="101"/>
        <v>316</v>
      </c>
      <c r="AI837"/>
      <c r="AJ837"/>
      <c r="AK837" t="s">
        <v>122</v>
      </c>
      <c r="AL837">
        <v>100</v>
      </c>
      <c r="AM837" t="str">
        <f t="shared" si="102"/>
        <v>Severe</v>
      </c>
      <c r="AN837" t="str">
        <f t="shared" si="103"/>
        <v>None</v>
      </c>
      <c r="AO837" t="str">
        <f>AM837</f>
        <v>Severe</v>
      </c>
      <c r="AP837" t="str">
        <f>AN837</f>
        <v>None</v>
      </c>
      <c r="AQ837" t="s">
        <v>77</v>
      </c>
      <c r="AR837" s="5"/>
      <c r="AS837" t="s">
        <v>868</v>
      </c>
      <c r="AT837" t="s">
        <v>68</v>
      </c>
      <c r="AU837" t="s">
        <v>68</v>
      </c>
      <c r="AV837"/>
      <c r="AW837"/>
      <c r="AX837"/>
      <c r="AY837"/>
      <c r="AZ837"/>
      <c r="BA837"/>
      <c r="BB837"/>
      <c r="BC837"/>
      <c r="BD837"/>
      <c r="BE837"/>
      <c r="BF837"/>
      <c r="BG837"/>
      <c r="BH837"/>
      <c r="BI837"/>
      <c r="BJ837"/>
      <c r="BK837"/>
      <c r="BL837"/>
      <c r="BM837"/>
      <c r="BN837"/>
      <c r="BO837"/>
      <c r="BP837"/>
      <c r="BQ837"/>
      <c r="BR837"/>
      <c r="BS837"/>
      <c r="BT837"/>
      <c r="BU837"/>
      <c r="BV837"/>
      <c r="BW837"/>
      <c r="BX837"/>
      <c r="BY837"/>
      <c r="BZ837"/>
      <c r="CA837"/>
      <c r="CB837"/>
      <c r="CC837"/>
      <c r="CD837"/>
      <c r="CE837"/>
      <c r="CF837"/>
      <c r="CG837"/>
      <c r="CH837"/>
      <c r="CI837"/>
      <c r="CJ837"/>
      <c r="CK837"/>
      <c r="CL837"/>
      <c r="CM837"/>
      <c r="CN837"/>
      <c r="CO837"/>
      <c r="CP837"/>
    </row>
    <row r="838" spans="1:94" s="35" customFormat="1">
      <c r="A838" t="s">
        <v>866</v>
      </c>
      <c r="B838">
        <v>2003</v>
      </c>
      <c r="C838" t="s">
        <v>71</v>
      </c>
      <c r="D838" s="3" t="s">
        <v>72</v>
      </c>
      <c r="E838">
        <v>7440508</v>
      </c>
      <c r="F838" t="s">
        <v>73</v>
      </c>
      <c r="G838" t="s">
        <v>73</v>
      </c>
      <c r="H838" t="s">
        <v>51</v>
      </c>
      <c r="I838" t="s">
        <v>52</v>
      </c>
      <c r="J838" s="3" t="s">
        <v>119</v>
      </c>
      <c r="K838" t="s">
        <v>120</v>
      </c>
      <c r="L838" t="s">
        <v>55</v>
      </c>
      <c r="M838">
        <v>10</v>
      </c>
      <c r="N838"/>
      <c r="O838"/>
      <c r="P838" t="s">
        <v>77</v>
      </c>
      <c r="Q838"/>
      <c r="R838">
        <v>31.6</v>
      </c>
      <c r="S838" t="s">
        <v>122</v>
      </c>
      <c r="T838">
        <v>31.6</v>
      </c>
      <c r="U838" t="s">
        <v>122</v>
      </c>
      <c r="V838">
        <v>21</v>
      </c>
      <c r="W838">
        <v>21</v>
      </c>
      <c r="X838" t="s">
        <v>103</v>
      </c>
      <c r="Y838">
        <v>21</v>
      </c>
      <c r="Z838" t="s">
        <v>81</v>
      </c>
      <c r="AA838" t="s">
        <v>81</v>
      </c>
      <c r="AB838"/>
      <c r="AC838"/>
      <c r="AD838">
        <f t="shared" si="100"/>
        <v>31.6</v>
      </c>
      <c r="AE838"/>
      <c r="AF838"/>
      <c r="AG838" t="s">
        <v>122</v>
      </c>
      <c r="AH838">
        <f t="shared" si="101"/>
        <v>31.6</v>
      </c>
      <c r="AI838"/>
      <c r="AJ838"/>
      <c r="AK838" t="s">
        <v>122</v>
      </c>
      <c r="AL838">
        <v>0</v>
      </c>
      <c r="AM838" t="str">
        <f t="shared" si="102"/>
        <v>None</v>
      </c>
      <c r="AN838" t="str">
        <f t="shared" si="103"/>
        <v>High</v>
      </c>
      <c r="AO838"/>
      <c r="AP838"/>
      <c r="AQ838" t="s">
        <v>77</v>
      </c>
      <c r="AR838" s="5"/>
      <c r="AS838" t="s">
        <v>867</v>
      </c>
      <c r="AT838" t="s">
        <v>68</v>
      </c>
      <c r="AU838" t="s">
        <v>68</v>
      </c>
      <c r="AV838"/>
      <c r="AW838"/>
      <c r="AX838"/>
      <c r="AY838"/>
      <c r="AZ838"/>
      <c r="BA838"/>
      <c r="BB838"/>
      <c r="BC838"/>
      <c r="BD838"/>
      <c r="BE838"/>
      <c r="BF838"/>
      <c r="BG838"/>
      <c r="BH838"/>
      <c r="BI838"/>
      <c r="BJ838"/>
      <c r="BK838"/>
      <c r="BL838"/>
      <c r="BM838"/>
      <c r="BN838"/>
      <c r="BO838"/>
      <c r="BP838"/>
      <c r="BQ838"/>
      <c r="BR838"/>
      <c r="BS838"/>
      <c r="BT838"/>
      <c r="BU838"/>
      <c r="BV838"/>
      <c r="BW838"/>
      <c r="BX838"/>
      <c r="BY838"/>
      <c r="BZ838"/>
      <c r="CA838"/>
      <c r="CB838"/>
      <c r="CC838"/>
      <c r="CD838"/>
      <c r="CE838"/>
      <c r="CF838"/>
      <c r="CG838"/>
      <c r="CH838"/>
      <c r="CI838"/>
      <c r="CJ838"/>
      <c r="CK838"/>
      <c r="CL838"/>
      <c r="CM838"/>
      <c r="CN838"/>
      <c r="CO838"/>
      <c r="CP838"/>
    </row>
    <row r="839" spans="1:94" s="35" customFormat="1">
      <c r="A839" t="s">
        <v>866</v>
      </c>
      <c r="B839">
        <v>2003</v>
      </c>
      <c r="C839" t="s">
        <v>71</v>
      </c>
      <c r="D839" s="3" t="s">
        <v>72</v>
      </c>
      <c r="E839">
        <v>7440508</v>
      </c>
      <c r="F839" t="s">
        <v>73</v>
      </c>
      <c r="G839" t="s">
        <v>73</v>
      </c>
      <c r="H839" t="s">
        <v>51</v>
      </c>
      <c r="I839" t="s">
        <v>52</v>
      </c>
      <c r="J839" s="3" t="s">
        <v>119</v>
      </c>
      <c r="K839" t="s">
        <v>120</v>
      </c>
      <c r="L839" t="s">
        <v>55</v>
      </c>
      <c r="M839">
        <v>10</v>
      </c>
      <c r="N839"/>
      <c r="O839"/>
      <c r="P839" t="s">
        <v>77</v>
      </c>
      <c r="Q839"/>
      <c r="R839">
        <v>100</v>
      </c>
      <c r="S839" t="s">
        <v>122</v>
      </c>
      <c r="T839">
        <v>100</v>
      </c>
      <c r="U839" t="s">
        <v>122</v>
      </c>
      <c r="V839">
        <v>21</v>
      </c>
      <c r="W839">
        <v>21</v>
      </c>
      <c r="X839" t="s">
        <v>103</v>
      </c>
      <c r="Y839">
        <v>21</v>
      </c>
      <c r="Z839" t="s">
        <v>81</v>
      </c>
      <c r="AA839" t="s">
        <v>81</v>
      </c>
      <c r="AB839"/>
      <c r="AC839"/>
      <c r="AD839">
        <f t="shared" si="100"/>
        <v>100</v>
      </c>
      <c r="AE839"/>
      <c r="AF839"/>
      <c r="AG839" t="s">
        <v>122</v>
      </c>
      <c r="AH839">
        <f t="shared" si="101"/>
        <v>100</v>
      </c>
      <c r="AI839"/>
      <c r="AJ839"/>
      <c r="AK839" t="s">
        <v>122</v>
      </c>
      <c r="AL839">
        <v>40</v>
      </c>
      <c r="AM839" t="str">
        <f t="shared" si="102"/>
        <v>Significant</v>
      </c>
      <c r="AN839" t="str">
        <f t="shared" si="103"/>
        <v>Low</v>
      </c>
      <c r="AO839"/>
      <c r="AP839"/>
      <c r="AQ839" t="s">
        <v>77</v>
      </c>
      <c r="AR839" s="5"/>
      <c r="AS839" t="s">
        <v>867</v>
      </c>
      <c r="AT839" t="s">
        <v>68</v>
      </c>
      <c r="AU839" t="s">
        <v>68</v>
      </c>
      <c r="AV839"/>
      <c r="AW839"/>
      <c r="AX839"/>
      <c r="AY839"/>
      <c r="AZ839"/>
      <c r="BA839"/>
      <c r="BB839"/>
      <c r="BC839"/>
      <c r="BD839"/>
      <c r="BE839"/>
      <c r="BF839"/>
      <c r="BG839"/>
      <c r="BH839"/>
      <c r="BI839"/>
      <c r="BJ839"/>
      <c r="BK839"/>
      <c r="BL839"/>
      <c r="BM839"/>
      <c r="BN839"/>
      <c r="BO839"/>
      <c r="BP839"/>
      <c r="BQ839"/>
      <c r="BR839"/>
      <c r="BS839"/>
      <c r="BT839"/>
      <c r="BU839"/>
      <c r="BV839"/>
      <c r="BW839"/>
      <c r="BX839"/>
      <c r="BY839"/>
      <c r="BZ839"/>
      <c r="CA839"/>
      <c r="CB839"/>
      <c r="CC839"/>
      <c r="CD839"/>
      <c r="CE839"/>
      <c r="CF839"/>
      <c r="CG839"/>
      <c r="CH839"/>
      <c r="CI839"/>
      <c r="CJ839"/>
      <c r="CK839"/>
      <c r="CL839"/>
      <c r="CM839"/>
      <c r="CN839"/>
      <c r="CO839"/>
      <c r="CP839"/>
    </row>
    <row r="840" spans="1:94" s="35" customFormat="1">
      <c r="A840" t="s">
        <v>866</v>
      </c>
      <c r="B840">
        <v>2003</v>
      </c>
      <c r="C840" t="s">
        <v>71</v>
      </c>
      <c r="D840" s="3" t="s">
        <v>72</v>
      </c>
      <c r="E840">
        <v>7440508</v>
      </c>
      <c r="F840" t="s">
        <v>73</v>
      </c>
      <c r="G840" t="s">
        <v>73</v>
      </c>
      <c r="H840" t="s">
        <v>51</v>
      </c>
      <c r="I840" t="s">
        <v>52</v>
      </c>
      <c r="J840" s="3" t="s">
        <v>119</v>
      </c>
      <c r="K840" t="s">
        <v>120</v>
      </c>
      <c r="L840" t="s">
        <v>55</v>
      </c>
      <c r="M840">
        <v>10</v>
      </c>
      <c r="N840"/>
      <c r="O840"/>
      <c r="P840" t="s">
        <v>77</v>
      </c>
      <c r="Q840"/>
      <c r="R840">
        <v>316</v>
      </c>
      <c r="S840" t="s">
        <v>122</v>
      </c>
      <c r="T840">
        <v>316</v>
      </c>
      <c r="U840" t="s">
        <v>122</v>
      </c>
      <c r="V840">
        <v>21</v>
      </c>
      <c r="W840">
        <v>21</v>
      </c>
      <c r="X840" t="s">
        <v>103</v>
      </c>
      <c r="Y840">
        <v>21</v>
      </c>
      <c r="Z840" t="s">
        <v>81</v>
      </c>
      <c r="AA840" t="s">
        <v>81</v>
      </c>
      <c r="AB840"/>
      <c r="AC840"/>
      <c r="AD840">
        <f t="shared" si="100"/>
        <v>316</v>
      </c>
      <c r="AE840"/>
      <c r="AF840"/>
      <c r="AG840" t="s">
        <v>122</v>
      </c>
      <c r="AH840">
        <f t="shared" si="101"/>
        <v>316</v>
      </c>
      <c r="AI840"/>
      <c r="AJ840"/>
      <c r="AK840" t="s">
        <v>122</v>
      </c>
      <c r="AL840">
        <v>40</v>
      </c>
      <c r="AM840" t="str">
        <f t="shared" si="102"/>
        <v>Significant</v>
      </c>
      <c r="AN840" t="str">
        <f t="shared" si="103"/>
        <v>Low</v>
      </c>
      <c r="AO840"/>
      <c r="AP840"/>
      <c r="AQ840" t="s">
        <v>77</v>
      </c>
      <c r="AR840" s="5"/>
      <c r="AS840" t="s">
        <v>867</v>
      </c>
      <c r="AT840" t="s">
        <v>68</v>
      </c>
      <c r="AU840" t="s">
        <v>68</v>
      </c>
      <c r="AV840"/>
      <c r="AW840"/>
      <c r="AX840"/>
      <c r="AY840"/>
      <c r="AZ840"/>
      <c r="BA840"/>
      <c r="BB840"/>
      <c r="BC840"/>
      <c r="BD840"/>
      <c r="BE840"/>
      <c r="BF840"/>
      <c r="BG840"/>
      <c r="BH840"/>
      <c r="BI840"/>
      <c r="BJ840"/>
      <c r="BK840"/>
      <c r="BL840"/>
      <c r="BM840"/>
      <c r="BN840"/>
      <c r="BO840"/>
      <c r="BP840"/>
      <c r="BQ840"/>
      <c r="BR840"/>
      <c r="BS840"/>
      <c r="BT840"/>
      <c r="BU840"/>
      <c r="BV840"/>
      <c r="BW840"/>
      <c r="BX840"/>
      <c r="BY840"/>
      <c r="BZ840"/>
      <c r="CA840"/>
      <c r="CB840"/>
      <c r="CC840"/>
      <c r="CD840"/>
      <c r="CE840"/>
      <c r="CF840"/>
      <c r="CG840"/>
      <c r="CH840"/>
      <c r="CI840"/>
      <c r="CJ840"/>
      <c r="CK840"/>
      <c r="CL840"/>
      <c r="CM840"/>
      <c r="CN840"/>
      <c r="CO840"/>
      <c r="CP840"/>
    </row>
    <row r="841" spans="1:94" s="35" customFormat="1">
      <c r="A841" t="s">
        <v>866</v>
      </c>
      <c r="B841">
        <v>2003</v>
      </c>
      <c r="C841" t="s">
        <v>71</v>
      </c>
      <c r="D841" s="3" t="s">
        <v>72</v>
      </c>
      <c r="E841">
        <v>7440508</v>
      </c>
      <c r="F841" t="s">
        <v>73</v>
      </c>
      <c r="G841" t="s">
        <v>73</v>
      </c>
      <c r="H841" t="s">
        <v>51</v>
      </c>
      <c r="I841" t="s">
        <v>52</v>
      </c>
      <c r="J841" s="3" t="s">
        <v>119</v>
      </c>
      <c r="K841" t="s">
        <v>120</v>
      </c>
      <c r="L841" t="s">
        <v>55</v>
      </c>
      <c r="M841">
        <v>10</v>
      </c>
      <c r="N841"/>
      <c r="O841"/>
      <c r="P841" t="s">
        <v>77</v>
      </c>
      <c r="Q841"/>
      <c r="R841">
        <v>632</v>
      </c>
      <c r="S841" t="s">
        <v>122</v>
      </c>
      <c r="T841">
        <v>632</v>
      </c>
      <c r="U841" t="s">
        <v>122</v>
      </c>
      <c r="V841">
        <v>21</v>
      </c>
      <c r="W841">
        <v>15</v>
      </c>
      <c r="X841" t="s">
        <v>103</v>
      </c>
      <c r="Y841">
        <v>15</v>
      </c>
      <c r="Z841" t="s">
        <v>81</v>
      </c>
      <c r="AA841" t="s">
        <v>81</v>
      </c>
      <c r="AB841"/>
      <c r="AC841"/>
      <c r="AD841">
        <f t="shared" si="100"/>
        <v>632</v>
      </c>
      <c r="AE841"/>
      <c r="AF841"/>
      <c r="AG841" t="s">
        <v>122</v>
      </c>
      <c r="AH841">
        <f t="shared" si="101"/>
        <v>632</v>
      </c>
      <c r="AI841"/>
      <c r="AJ841"/>
      <c r="AK841" t="s">
        <v>122</v>
      </c>
      <c r="AL841">
        <v>100</v>
      </c>
      <c r="AM841" t="str">
        <f t="shared" si="102"/>
        <v>Severe</v>
      </c>
      <c r="AN841" t="str">
        <f t="shared" si="103"/>
        <v>None</v>
      </c>
      <c r="AO841"/>
      <c r="AP841"/>
      <c r="AQ841" t="s">
        <v>77</v>
      </c>
      <c r="AR841" s="5"/>
      <c r="AS841" t="s">
        <v>867</v>
      </c>
      <c r="AT841" t="s">
        <v>68</v>
      </c>
      <c r="AU841" t="s">
        <v>68</v>
      </c>
      <c r="AV841"/>
      <c r="AW841"/>
      <c r="AX841"/>
      <c r="AY841"/>
      <c r="AZ841"/>
      <c r="BA841"/>
      <c r="BB841"/>
      <c r="BC841"/>
      <c r="BD841"/>
      <c r="BE841"/>
      <c r="BF841"/>
      <c r="BG841"/>
      <c r="BH841"/>
      <c r="BI841"/>
      <c r="BJ841"/>
      <c r="BK841"/>
      <c r="BL841"/>
      <c r="BM841"/>
      <c r="BN841"/>
      <c r="BO841"/>
      <c r="BP841"/>
      <c r="BQ841"/>
      <c r="BR841"/>
      <c r="BS841"/>
      <c r="BT841"/>
      <c r="BU841"/>
      <c r="BV841"/>
      <c r="BW841"/>
      <c r="BX841"/>
      <c r="BY841"/>
      <c r="BZ841"/>
      <c r="CA841"/>
      <c r="CB841"/>
      <c r="CC841"/>
      <c r="CD841"/>
      <c r="CE841"/>
      <c r="CF841"/>
      <c r="CG841"/>
      <c r="CH841"/>
      <c r="CI841"/>
      <c r="CJ841"/>
      <c r="CK841"/>
      <c r="CL841"/>
      <c r="CM841"/>
      <c r="CN841"/>
      <c r="CO841"/>
      <c r="CP841"/>
    </row>
    <row r="842" spans="1:94" s="35" customFormat="1">
      <c r="A842" t="s">
        <v>866</v>
      </c>
      <c r="B842">
        <v>2003</v>
      </c>
      <c r="C842" t="s">
        <v>71</v>
      </c>
      <c r="D842" s="3" t="s">
        <v>72</v>
      </c>
      <c r="E842">
        <v>7440508</v>
      </c>
      <c r="F842" t="s">
        <v>73</v>
      </c>
      <c r="G842" t="s">
        <v>73</v>
      </c>
      <c r="H842" t="s">
        <v>51</v>
      </c>
      <c r="I842" t="s">
        <v>52</v>
      </c>
      <c r="J842" s="3" t="s">
        <v>119</v>
      </c>
      <c r="K842" t="s">
        <v>120</v>
      </c>
      <c r="L842" t="s">
        <v>55</v>
      </c>
      <c r="M842">
        <v>10</v>
      </c>
      <c r="N842"/>
      <c r="O842"/>
      <c r="P842" t="s">
        <v>77</v>
      </c>
      <c r="Q842"/>
      <c r="R842">
        <v>1000</v>
      </c>
      <c r="S842" t="s">
        <v>122</v>
      </c>
      <c r="T842">
        <v>1000</v>
      </c>
      <c r="U842" t="s">
        <v>122</v>
      </c>
      <c r="V842">
        <v>21</v>
      </c>
      <c r="W842">
        <v>12</v>
      </c>
      <c r="X842" t="s">
        <v>103</v>
      </c>
      <c r="Y842">
        <v>12</v>
      </c>
      <c r="Z842" t="s">
        <v>81</v>
      </c>
      <c r="AA842" t="s">
        <v>81</v>
      </c>
      <c r="AB842"/>
      <c r="AC842"/>
      <c r="AD842">
        <f t="shared" si="100"/>
        <v>1000</v>
      </c>
      <c r="AE842"/>
      <c r="AF842"/>
      <c r="AG842" t="s">
        <v>122</v>
      </c>
      <c r="AH842">
        <f t="shared" si="101"/>
        <v>1000</v>
      </c>
      <c r="AI842"/>
      <c r="AJ842"/>
      <c r="AK842" t="s">
        <v>122</v>
      </c>
      <c r="AL842">
        <v>100</v>
      </c>
      <c r="AM842" t="str">
        <f t="shared" si="102"/>
        <v>Severe</v>
      </c>
      <c r="AN842" t="str">
        <f t="shared" si="103"/>
        <v>None</v>
      </c>
      <c r="AO842"/>
      <c r="AP842"/>
      <c r="AQ842" t="s">
        <v>77</v>
      </c>
      <c r="AR842" s="5"/>
      <c r="AS842" t="s">
        <v>867</v>
      </c>
      <c r="AT842" t="s">
        <v>68</v>
      </c>
      <c r="AU842" t="s">
        <v>68</v>
      </c>
      <c r="AV842"/>
      <c r="AW842"/>
      <c r="AX842"/>
      <c r="AY842"/>
      <c r="AZ842"/>
      <c r="BA842"/>
      <c r="BB842"/>
      <c r="BC842"/>
      <c r="BD842"/>
      <c r="BE842"/>
      <c r="BF842"/>
      <c r="BG842"/>
      <c r="BH842"/>
      <c r="BI842"/>
      <c r="BJ842"/>
      <c r="BK842"/>
      <c r="BL842"/>
      <c r="BM842"/>
      <c r="BN842"/>
      <c r="BO842"/>
      <c r="BP842"/>
      <c r="BQ842"/>
      <c r="BR842"/>
      <c r="BS842"/>
      <c r="BT842"/>
      <c r="BU842"/>
      <c r="BV842"/>
      <c r="BW842"/>
      <c r="BX842"/>
      <c r="BY842"/>
      <c r="BZ842"/>
      <c r="CA842"/>
      <c r="CB842"/>
      <c r="CC842"/>
      <c r="CD842"/>
      <c r="CE842"/>
      <c r="CF842"/>
      <c r="CG842"/>
      <c r="CH842"/>
      <c r="CI842"/>
      <c r="CJ842"/>
      <c r="CK842"/>
      <c r="CL842"/>
      <c r="CM842"/>
      <c r="CN842"/>
      <c r="CO842"/>
      <c r="CP842"/>
    </row>
    <row r="843" spans="1:94" s="35" customFormat="1">
      <c r="A843" t="s">
        <v>866</v>
      </c>
      <c r="B843">
        <v>2003</v>
      </c>
      <c r="C843" t="s">
        <v>71</v>
      </c>
      <c r="D843" s="3" t="s">
        <v>72</v>
      </c>
      <c r="E843">
        <v>7440508</v>
      </c>
      <c r="F843" t="s">
        <v>73</v>
      </c>
      <c r="G843" t="s">
        <v>73</v>
      </c>
      <c r="H843" t="s">
        <v>51</v>
      </c>
      <c r="I843" t="s">
        <v>52</v>
      </c>
      <c r="J843" s="3" t="s">
        <v>119</v>
      </c>
      <c r="K843" t="s">
        <v>120</v>
      </c>
      <c r="L843" t="s">
        <v>55</v>
      </c>
      <c r="M843">
        <v>10</v>
      </c>
      <c r="N843"/>
      <c r="O843"/>
      <c r="P843" t="s">
        <v>77</v>
      </c>
      <c r="Q843"/>
      <c r="R843">
        <v>2000</v>
      </c>
      <c r="S843" t="s">
        <v>122</v>
      </c>
      <c r="T843">
        <v>2000</v>
      </c>
      <c r="U843" t="s">
        <v>122</v>
      </c>
      <c r="V843">
        <v>21</v>
      </c>
      <c r="W843">
        <v>4</v>
      </c>
      <c r="X843" t="s">
        <v>103</v>
      </c>
      <c r="Y843">
        <v>4</v>
      </c>
      <c r="Z843" t="s">
        <v>81</v>
      </c>
      <c r="AA843" t="s">
        <v>81</v>
      </c>
      <c r="AB843"/>
      <c r="AC843"/>
      <c r="AD843">
        <f t="shared" si="100"/>
        <v>2000</v>
      </c>
      <c r="AE843"/>
      <c r="AF843"/>
      <c r="AG843" t="s">
        <v>122</v>
      </c>
      <c r="AH843">
        <f t="shared" si="101"/>
        <v>2000</v>
      </c>
      <c r="AI843"/>
      <c r="AJ843"/>
      <c r="AK843" t="s">
        <v>122</v>
      </c>
      <c r="AL843">
        <v>100</v>
      </c>
      <c r="AM843" t="str">
        <f t="shared" si="102"/>
        <v>Severe</v>
      </c>
      <c r="AN843" t="str">
        <f t="shared" si="103"/>
        <v>None</v>
      </c>
      <c r="AO843"/>
      <c r="AP843"/>
      <c r="AQ843" t="s">
        <v>77</v>
      </c>
      <c r="AR843" s="5"/>
      <c r="AS843" t="s">
        <v>867</v>
      </c>
      <c r="AT843" t="s">
        <v>68</v>
      </c>
      <c r="AU843" t="s">
        <v>68</v>
      </c>
      <c r="AV843"/>
      <c r="AW843"/>
      <c r="AX843"/>
      <c r="AY843"/>
      <c r="AZ843"/>
      <c r="BA843"/>
      <c r="BB843"/>
      <c r="BC843"/>
      <c r="BD843"/>
      <c r="BE843"/>
      <c r="BF843"/>
      <c r="BG843"/>
      <c r="BH843"/>
      <c r="BI843"/>
      <c r="BJ843"/>
      <c r="BK843"/>
      <c r="BL843"/>
      <c r="BM843"/>
      <c r="BN843"/>
      <c r="BO843"/>
      <c r="BP843"/>
      <c r="BQ843"/>
      <c r="BR843"/>
      <c r="BS843"/>
      <c r="BT843"/>
      <c r="BU843"/>
      <c r="BV843"/>
      <c r="BW843"/>
      <c r="BX843"/>
      <c r="BY843"/>
      <c r="BZ843"/>
      <c r="CA843"/>
      <c r="CB843"/>
      <c r="CC843"/>
      <c r="CD843"/>
      <c r="CE843"/>
      <c r="CF843"/>
      <c r="CG843"/>
      <c r="CH843"/>
      <c r="CI843"/>
      <c r="CJ843"/>
      <c r="CK843"/>
      <c r="CL843"/>
      <c r="CM843"/>
      <c r="CN843"/>
      <c r="CO843"/>
      <c r="CP843"/>
    </row>
    <row r="844" spans="1:94" s="35" customFormat="1">
      <c r="A844" t="s">
        <v>866</v>
      </c>
      <c r="B844">
        <v>2003</v>
      </c>
      <c r="C844" t="s">
        <v>71</v>
      </c>
      <c r="D844" s="3" t="s">
        <v>72</v>
      </c>
      <c r="E844">
        <v>7440508</v>
      </c>
      <c r="F844" t="s">
        <v>73</v>
      </c>
      <c r="G844" t="s">
        <v>73</v>
      </c>
      <c r="H844" t="s">
        <v>51</v>
      </c>
      <c r="I844" t="s">
        <v>52</v>
      </c>
      <c r="J844" s="3" t="s">
        <v>119</v>
      </c>
      <c r="K844" t="s">
        <v>120</v>
      </c>
      <c r="L844" t="s">
        <v>55</v>
      </c>
      <c r="M844">
        <v>10</v>
      </c>
      <c r="N844"/>
      <c r="O844"/>
      <c r="P844" t="s">
        <v>77</v>
      </c>
      <c r="Q844"/>
      <c r="R844">
        <v>31.6</v>
      </c>
      <c r="S844" t="s">
        <v>122</v>
      </c>
      <c r="T844">
        <v>31.6</v>
      </c>
      <c r="U844" t="s">
        <v>122</v>
      </c>
      <c r="V844">
        <v>21</v>
      </c>
      <c r="W844">
        <v>21</v>
      </c>
      <c r="X844" t="s">
        <v>103</v>
      </c>
      <c r="Y844">
        <v>21</v>
      </c>
      <c r="Z844" t="s">
        <v>81</v>
      </c>
      <c r="AA844" t="s">
        <v>81</v>
      </c>
      <c r="AB844"/>
      <c r="AC844"/>
      <c r="AD844">
        <f t="shared" si="100"/>
        <v>31.6</v>
      </c>
      <c r="AE844"/>
      <c r="AF844"/>
      <c r="AG844" t="s">
        <v>122</v>
      </c>
      <c r="AH844">
        <f t="shared" si="101"/>
        <v>31.6</v>
      </c>
      <c r="AI844"/>
      <c r="AJ844"/>
      <c r="AK844" t="s">
        <v>122</v>
      </c>
      <c r="AL844">
        <v>12.5</v>
      </c>
      <c r="AM844" t="str">
        <f t="shared" si="102"/>
        <v>Some</v>
      </c>
      <c r="AN844" t="str">
        <f t="shared" si="103"/>
        <v>Medium</v>
      </c>
      <c r="AO844"/>
      <c r="AP844"/>
      <c r="AQ844" t="s">
        <v>77</v>
      </c>
      <c r="AR844" s="5"/>
      <c r="AS844" t="s">
        <v>868</v>
      </c>
      <c r="AT844" t="s">
        <v>68</v>
      </c>
      <c r="AU844" t="s">
        <v>68</v>
      </c>
      <c r="AV844"/>
      <c r="AW844"/>
      <c r="AX844"/>
      <c r="AY844"/>
      <c r="AZ844"/>
      <c r="BA844"/>
      <c r="BB844"/>
      <c r="BC844"/>
      <c r="BD844"/>
      <c r="BE844"/>
      <c r="BF844"/>
      <c r="BG844"/>
      <c r="BH844"/>
      <c r="BI844"/>
      <c r="BJ844"/>
      <c r="BK844"/>
      <c r="BL844"/>
      <c r="BM844"/>
      <c r="BN844"/>
      <c r="BO844"/>
      <c r="BP844"/>
      <c r="BQ844"/>
      <c r="BR844"/>
      <c r="BS844"/>
      <c r="BT844"/>
      <c r="BU844"/>
      <c r="BV844"/>
      <c r="BW844"/>
      <c r="BX844"/>
      <c r="BY844"/>
      <c r="BZ844"/>
      <c r="CA844"/>
      <c r="CB844"/>
      <c r="CC844"/>
      <c r="CD844"/>
      <c r="CE844"/>
      <c r="CF844"/>
      <c r="CG844"/>
      <c r="CH844"/>
      <c r="CI844"/>
      <c r="CJ844"/>
      <c r="CK844"/>
      <c r="CL844"/>
      <c r="CM844"/>
      <c r="CN844"/>
      <c r="CO844"/>
      <c r="CP844"/>
    </row>
    <row r="845" spans="1:94" s="35" customFormat="1">
      <c r="A845" t="s">
        <v>866</v>
      </c>
      <c r="B845">
        <v>2003</v>
      </c>
      <c r="C845" t="s">
        <v>71</v>
      </c>
      <c r="D845" s="3" t="s">
        <v>72</v>
      </c>
      <c r="E845">
        <v>7440508</v>
      </c>
      <c r="F845" t="s">
        <v>73</v>
      </c>
      <c r="G845" t="s">
        <v>73</v>
      </c>
      <c r="H845" t="s">
        <v>51</v>
      </c>
      <c r="I845" t="s">
        <v>52</v>
      </c>
      <c r="J845" s="3" t="s">
        <v>119</v>
      </c>
      <c r="K845" t="s">
        <v>120</v>
      </c>
      <c r="L845" t="s">
        <v>55</v>
      </c>
      <c r="M845">
        <v>10</v>
      </c>
      <c r="N845"/>
      <c r="O845"/>
      <c r="P845" t="s">
        <v>77</v>
      </c>
      <c r="Q845"/>
      <c r="R845">
        <v>100</v>
      </c>
      <c r="S845" t="s">
        <v>122</v>
      </c>
      <c r="T845">
        <v>100</v>
      </c>
      <c r="U845" t="s">
        <v>122</v>
      </c>
      <c r="V845">
        <v>21</v>
      </c>
      <c r="W845">
        <v>21</v>
      </c>
      <c r="X845" t="s">
        <v>103</v>
      </c>
      <c r="Y845">
        <v>21</v>
      </c>
      <c r="Z845" t="s">
        <v>81</v>
      </c>
      <c r="AA845" t="s">
        <v>81</v>
      </c>
      <c r="AB845"/>
      <c r="AC845"/>
      <c r="AD845">
        <f t="shared" si="100"/>
        <v>100</v>
      </c>
      <c r="AE845"/>
      <c r="AF845"/>
      <c r="AG845" t="s">
        <v>122</v>
      </c>
      <c r="AH845">
        <f t="shared" si="101"/>
        <v>100</v>
      </c>
      <c r="AI845"/>
      <c r="AJ845"/>
      <c r="AK845" t="s">
        <v>122</v>
      </c>
      <c r="AL845">
        <v>12.5</v>
      </c>
      <c r="AM845" t="str">
        <f t="shared" si="102"/>
        <v>Some</v>
      </c>
      <c r="AN845" t="str">
        <f t="shared" si="103"/>
        <v>Medium</v>
      </c>
      <c r="AO845"/>
      <c r="AP845"/>
      <c r="AQ845" t="s">
        <v>77</v>
      </c>
      <c r="AR845" s="5"/>
      <c r="AS845" t="s">
        <v>868</v>
      </c>
      <c r="AT845" t="s">
        <v>68</v>
      </c>
      <c r="AU845" t="s">
        <v>68</v>
      </c>
      <c r="AV845"/>
      <c r="AW845"/>
      <c r="AX845"/>
      <c r="AY845"/>
      <c r="AZ845"/>
      <c r="BA845"/>
      <c r="BB845"/>
      <c r="BC845"/>
      <c r="BD845"/>
      <c r="BE845"/>
      <c r="BF845"/>
      <c r="BG845"/>
      <c r="BH845"/>
      <c r="BI845"/>
      <c r="BJ845"/>
      <c r="BK845"/>
      <c r="BL845"/>
      <c r="BM845"/>
      <c r="BN845"/>
      <c r="BO845"/>
      <c r="BP845"/>
      <c r="BQ845"/>
      <c r="BR845"/>
      <c r="BS845"/>
      <c r="BT845"/>
      <c r="BU845"/>
      <c r="BV845"/>
      <c r="BW845"/>
      <c r="BX845"/>
      <c r="BY845"/>
      <c r="BZ845"/>
      <c r="CA845"/>
      <c r="CB845"/>
      <c r="CC845"/>
      <c r="CD845"/>
      <c r="CE845"/>
      <c r="CF845"/>
      <c r="CG845"/>
      <c r="CH845"/>
      <c r="CI845"/>
      <c r="CJ845"/>
      <c r="CK845"/>
      <c r="CL845"/>
      <c r="CM845"/>
      <c r="CN845"/>
      <c r="CO845"/>
      <c r="CP845"/>
    </row>
    <row r="846" spans="1:94" s="35" customFormat="1">
      <c r="A846" t="s">
        <v>866</v>
      </c>
      <c r="B846">
        <v>2003</v>
      </c>
      <c r="C846" t="s">
        <v>71</v>
      </c>
      <c r="D846" s="3" t="s">
        <v>72</v>
      </c>
      <c r="E846">
        <v>7440508</v>
      </c>
      <c r="F846" t="s">
        <v>73</v>
      </c>
      <c r="G846" t="s">
        <v>73</v>
      </c>
      <c r="H846" t="s">
        <v>51</v>
      </c>
      <c r="I846" t="s">
        <v>52</v>
      </c>
      <c r="J846" s="3" t="s">
        <v>119</v>
      </c>
      <c r="K846" t="s">
        <v>120</v>
      </c>
      <c r="L846" t="s">
        <v>55</v>
      </c>
      <c r="M846">
        <v>10</v>
      </c>
      <c r="N846"/>
      <c r="O846"/>
      <c r="P846" t="s">
        <v>77</v>
      </c>
      <c r="Q846"/>
      <c r="R846">
        <v>632</v>
      </c>
      <c r="S846" t="s">
        <v>122</v>
      </c>
      <c r="T846">
        <v>632</v>
      </c>
      <c r="U846" t="s">
        <v>122</v>
      </c>
      <c r="V846">
        <v>21</v>
      </c>
      <c r="W846">
        <v>19</v>
      </c>
      <c r="X846" t="s">
        <v>103</v>
      </c>
      <c r="Y846">
        <v>19</v>
      </c>
      <c r="Z846" t="s">
        <v>81</v>
      </c>
      <c r="AA846" t="s">
        <v>81</v>
      </c>
      <c r="AB846"/>
      <c r="AC846"/>
      <c r="AD846">
        <f t="shared" si="100"/>
        <v>632</v>
      </c>
      <c r="AE846"/>
      <c r="AF846"/>
      <c r="AG846" t="s">
        <v>122</v>
      </c>
      <c r="AH846">
        <f t="shared" si="101"/>
        <v>632</v>
      </c>
      <c r="AI846"/>
      <c r="AJ846"/>
      <c r="AK846" t="s">
        <v>122</v>
      </c>
      <c r="AL846">
        <v>100</v>
      </c>
      <c r="AM846" t="str">
        <f t="shared" si="102"/>
        <v>Severe</v>
      </c>
      <c r="AN846" t="str">
        <f t="shared" si="103"/>
        <v>None</v>
      </c>
      <c r="AO846"/>
      <c r="AP846"/>
      <c r="AQ846" t="s">
        <v>77</v>
      </c>
      <c r="AR846" s="5"/>
      <c r="AS846" t="s">
        <v>868</v>
      </c>
      <c r="AT846" t="s">
        <v>68</v>
      </c>
      <c r="AU846" t="s">
        <v>68</v>
      </c>
      <c r="AV846"/>
      <c r="AW846"/>
      <c r="AX846"/>
      <c r="AY846"/>
      <c r="AZ846"/>
      <c r="BA846"/>
      <c r="BB846"/>
      <c r="BC846"/>
      <c r="BD846"/>
      <c r="BE846"/>
      <c r="BF846"/>
      <c r="BG846"/>
      <c r="BH846"/>
      <c r="BI846"/>
      <c r="BJ846"/>
      <c r="BK846"/>
      <c r="BL846"/>
      <c r="BM846"/>
      <c r="BN846"/>
      <c r="BO846"/>
      <c r="BP846"/>
      <c r="BQ846"/>
      <c r="BR846"/>
      <c r="BS846"/>
      <c r="BT846"/>
      <c r="BU846"/>
      <c r="BV846"/>
      <c r="BW846"/>
      <c r="BX846"/>
      <c r="BY846"/>
      <c r="BZ846"/>
      <c r="CA846"/>
      <c r="CB846"/>
      <c r="CC846"/>
      <c r="CD846"/>
      <c r="CE846"/>
      <c r="CF846"/>
      <c r="CG846"/>
      <c r="CH846"/>
      <c r="CI846"/>
      <c r="CJ846"/>
      <c r="CK846"/>
      <c r="CL846"/>
      <c r="CM846"/>
      <c r="CN846"/>
      <c r="CO846"/>
      <c r="CP846"/>
    </row>
    <row r="847" spans="1:94" s="35" customFormat="1">
      <c r="A847" t="s">
        <v>866</v>
      </c>
      <c r="B847">
        <v>2003</v>
      </c>
      <c r="C847" t="s">
        <v>71</v>
      </c>
      <c r="D847" s="3" t="s">
        <v>72</v>
      </c>
      <c r="E847">
        <v>7440508</v>
      </c>
      <c r="F847" t="s">
        <v>73</v>
      </c>
      <c r="G847" t="s">
        <v>73</v>
      </c>
      <c r="H847" t="s">
        <v>51</v>
      </c>
      <c r="I847" t="s">
        <v>52</v>
      </c>
      <c r="J847" s="3" t="s">
        <v>119</v>
      </c>
      <c r="K847" t="s">
        <v>120</v>
      </c>
      <c r="L847" t="s">
        <v>55</v>
      </c>
      <c r="M847">
        <v>10</v>
      </c>
      <c r="N847"/>
      <c r="O847"/>
      <c r="P847" t="s">
        <v>77</v>
      </c>
      <c r="Q847"/>
      <c r="R847">
        <v>1000</v>
      </c>
      <c r="S847" t="s">
        <v>122</v>
      </c>
      <c r="T847">
        <v>1000</v>
      </c>
      <c r="U847" t="s">
        <v>122</v>
      </c>
      <c r="V847">
        <v>21</v>
      </c>
      <c r="W847">
        <v>4</v>
      </c>
      <c r="X847" t="s">
        <v>103</v>
      </c>
      <c r="Y847">
        <v>4</v>
      </c>
      <c r="Z847" t="s">
        <v>81</v>
      </c>
      <c r="AA847" t="s">
        <v>81</v>
      </c>
      <c r="AB847"/>
      <c r="AC847"/>
      <c r="AD847">
        <f t="shared" si="100"/>
        <v>1000</v>
      </c>
      <c r="AE847"/>
      <c r="AF847"/>
      <c r="AG847" t="s">
        <v>122</v>
      </c>
      <c r="AH847">
        <f t="shared" si="101"/>
        <v>1000</v>
      </c>
      <c r="AI847"/>
      <c r="AJ847"/>
      <c r="AK847" t="s">
        <v>122</v>
      </c>
      <c r="AL847">
        <v>100</v>
      </c>
      <c r="AM847" t="str">
        <f t="shared" si="102"/>
        <v>Severe</v>
      </c>
      <c r="AN847" t="str">
        <f t="shared" si="103"/>
        <v>None</v>
      </c>
      <c r="AO847"/>
      <c r="AP847"/>
      <c r="AQ847" t="s">
        <v>77</v>
      </c>
      <c r="AR847" s="5"/>
      <c r="AS847" t="s">
        <v>868</v>
      </c>
      <c r="AT847" t="s">
        <v>68</v>
      </c>
      <c r="AU847" t="s">
        <v>68</v>
      </c>
      <c r="AV847"/>
      <c r="AW847"/>
      <c r="AX847"/>
      <c r="AY847"/>
      <c r="AZ847"/>
      <c r="BA847"/>
      <c r="BB847"/>
      <c r="BC847"/>
      <c r="BD847"/>
      <c r="BE847"/>
      <c r="BF847"/>
      <c r="BG847"/>
      <c r="BH847"/>
      <c r="BI847"/>
      <c r="BJ847"/>
      <c r="BK847"/>
      <c r="BL847"/>
      <c r="BM847"/>
      <c r="BN847"/>
      <c r="BO847"/>
      <c r="BP847"/>
      <c r="BQ847"/>
      <c r="BR847"/>
      <c r="BS847"/>
      <c r="BT847"/>
      <c r="BU847"/>
      <c r="BV847"/>
      <c r="BW847"/>
      <c r="BX847"/>
      <c r="BY847"/>
      <c r="BZ847"/>
      <c r="CA847"/>
      <c r="CB847"/>
      <c r="CC847"/>
      <c r="CD847"/>
      <c r="CE847"/>
      <c r="CF847"/>
      <c r="CG847"/>
      <c r="CH847"/>
      <c r="CI847"/>
      <c r="CJ847"/>
      <c r="CK847"/>
      <c r="CL847"/>
      <c r="CM847"/>
      <c r="CN847"/>
      <c r="CO847"/>
      <c r="CP847"/>
    </row>
    <row r="848" spans="1:94" s="35" customFormat="1">
      <c r="A848" t="s">
        <v>866</v>
      </c>
      <c r="B848">
        <v>2003</v>
      </c>
      <c r="C848" t="s">
        <v>71</v>
      </c>
      <c r="D848" s="3" t="s">
        <v>72</v>
      </c>
      <c r="E848">
        <v>7440508</v>
      </c>
      <c r="F848" t="s">
        <v>73</v>
      </c>
      <c r="G848" t="s">
        <v>73</v>
      </c>
      <c r="H848" t="s">
        <v>51</v>
      </c>
      <c r="I848" t="s">
        <v>52</v>
      </c>
      <c r="J848" s="3" t="s">
        <v>119</v>
      </c>
      <c r="K848" t="s">
        <v>120</v>
      </c>
      <c r="L848" t="s">
        <v>55</v>
      </c>
      <c r="M848">
        <v>10</v>
      </c>
      <c r="N848"/>
      <c r="O848"/>
      <c r="P848" t="s">
        <v>77</v>
      </c>
      <c r="Q848"/>
      <c r="R848">
        <v>2000</v>
      </c>
      <c r="S848" t="s">
        <v>122</v>
      </c>
      <c r="T848">
        <v>2000</v>
      </c>
      <c r="U848" t="s">
        <v>122</v>
      </c>
      <c r="V848">
        <v>21</v>
      </c>
      <c r="W848">
        <v>4</v>
      </c>
      <c r="X848" t="s">
        <v>103</v>
      </c>
      <c r="Y848">
        <v>4</v>
      </c>
      <c r="Z848" t="s">
        <v>81</v>
      </c>
      <c r="AA848" t="s">
        <v>81</v>
      </c>
      <c r="AB848"/>
      <c r="AC848"/>
      <c r="AD848">
        <f t="shared" si="100"/>
        <v>2000</v>
      </c>
      <c r="AE848"/>
      <c r="AF848"/>
      <c r="AG848" t="s">
        <v>122</v>
      </c>
      <c r="AH848">
        <f t="shared" si="101"/>
        <v>2000</v>
      </c>
      <c r="AI848"/>
      <c r="AJ848"/>
      <c r="AK848" t="s">
        <v>122</v>
      </c>
      <c r="AL848">
        <v>100</v>
      </c>
      <c r="AM848" t="str">
        <f t="shared" si="102"/>
        <v>Severe</v>
      </c>
      <c r="AN848" t="str">
        <f t="shared" si="103"/>
        <v>None</v>
      </c>
      <c r="AO848"/>
      <c r="AP848"/>
      <c r="AQ848" t="s">
        <v>77</v>
      </c>
      <c r="AR848" s="5"/>
      <c r="AS848" t="s">
        <v>868</v>
      </c>
      <c r="AT848" t="s">
        <v>68</v>
      </c>
      <c r="AU848" t="s">
        <v>68</v>
      </c>
      <c r="AV848"/>
      <c r="AW848"/>
      <c r="AX848"/>
      <c r="AY848"/>
      <c r="AZ848"/>
      <c r="BA848"/>
      <c r="BB848"/>
      <c r="BC848"/>
      <c r="BD848"/>
      <c r="BE848"/>
      <c r="BF848"/>
      <c r="BG848"/>
      <c r="BH848"/>
      <c r="BI848"/>
      <c r="BJ848"/>
      <c r="BK848"/>
      <c r="BL848"/>
      <c r="BM848"/>
      <c r="BN848"/>
      <c r="BO848"/>
      <c r="BP848"/>
      <c r="BQ848"/>
      <c r="BR848"/>
      <c r="BS848"/>
      <c r="BT848"/>
      <c r="BU848"/>
      <c r="BV848"/>
      <c r="BW848"/>
      <c r="BX848"/>
      <c r="BY848"/>
      <c r="BZ848"/>
      <c r="CA848"/>
      <c r="CB848"/>
      <c r="CC848"/>
      <c r="CD848"/>
      <c r="CE848"/>
      <c r="CF848"/>
      <c r="CG848"/>
      <c r="CH848"/>
      <c r="CI848"/>
      <c r="CJ848"/>
      <c r="CK848"/>
      <c r="CL848"/>
      <c r="CM848"/>
      <c r="CN848"/>
      <c r="CO848"/>
      <c r="CP848"/>
    </row>
    <row r="849" spans="1:94" s="35" customFormat="1">
      <c r="A849" t="s">
        <v>866</v>
      </c>
      <c r="B849">
        <v>2003</v>
      </c>
      <c r="C849" t="s">
        <v>71</v>
      </c>
      <c r="D849" s="3" t="s">
        <v>72</v>
      </c>
      <c r="E849">
        <v>7440508</v>
      </c>
      <c r="F849" t="s">
        <v>73</v>
      </c>
      <c r="G849" t="s">
        <v>73</v>
      </c>
      <c r="H849" t="s">
        <v>51</v>
      </c>
      <c r="I849" t="s">
        <v>52</v>
      </c>
      <c r="J849" s="3" t="s">
        <v>119</v>
      </c>
      <c r="K849" t="s">
        <v>120</v>
      </c>
      <c r="L849" t="s">
        <v>55</v>
      </c>
      <c r="M849">
        <v>10</v>
      </c>
      <c r="N849"/>
      <c r="O849"/>
      <c r="P849" t="s">
        <v>77</v>
      </c>
      <c r="Q849"/>
      <c r="R849">
        <v>31.6</v>
      </c>
      <c r="S849" t="s">
        <v>122</v>
      </c>
      <c r="T849">
        <v>31.6</v>
      </c>
      <c r="U849" t="s">
        <v>122</v>
      </c>
      <c r="V849">
        <v>21</v>
      </c>
      <c r="W849">
        <v>21</v>
      </c>
      <c r="X849" t="s">
        <v>103</v>
      </c>
      <c r="Y849">
        <v>21</v>
      </c>
      <c r="Z849" t="s">
        <v>81</v>
      </c>
      <c r="AA849" t="s">
        <v>81</v>
      </c>
      <c r="AB849"/>
      <c r="AC849"/>
      <c r="AD849">
        <f t="shared" si="100"/>
        <v>31.6</v>
      </c>
      <c r="AE849"/>
      <c r="AF849"/>
      <c r="AG849" t="s">
        <v>122</v>
      </c>
      <c r="AH849">
        <f t="shared" si="101"/>
        <v>31.6</v>
      </c>
      <c r="AI849"/>
      <c r="AJ849"/>
      <c r="AK849" t="s">
        <v>122</v>
      </c>
      <c r="AL849">
        <v>12.5</v>
      </c>
      <c r="AM849" t="str">
        <f t="shared" si="102"/>
        <v>Some</v>
      </c>
      <c r="AN849" t="str">
        <f t="shared" si="103"/>
        <v>Medium</v>
      </c>
      <c r="AO849"/>
      <c r="AP849"/>
      <c r="AQ849" t="s">
        <v>77</v>
      </c>
      <c r="AR849" s="5"/>
      <c r="AS849" t="s">
        <v>869</v>
      </c>
      <c r="AT849" t="s">
        <v>68</v>
      </c>
      <c r="AU849" t="s">
        <v>68</v>
      </c>
      <c r="AV849"/>
      <c r="AW849"/>
      <c r="AX849"/>
      <c r="AY849"/>
      <c r="AZ849"/>
      <c r="BA849"/>
      <c r="BB849"/>
      <c r="BC849"/>
      <c r="BD849"/>
      <c r="BE849"/>
      <c r="BF849"/>
      <c r="BG849"/>
      <c r="BH849"/>
      <c r="BI849"/>
      <c r="BJ849"/>
      <c r="BK849"/>
      <c r="BL849"/>
      <c r="BM849"/>
      <c r="BN849"/>
      <c r="BO849"/>
      <c r="BP849"/>
      <c r="BQ849"/>
      <c r="BR849"/>
      <c r="BS849"/>
      <c r="BT849"/>
      <c r="BU849"/>
      <c r="BV849"/>
      <c r="BW849"/>
      <c r="BX849"/>
      <c r="BY849"/>
      <c r="BZ849"/>
      <c r="CA849"/>
      <c r="CB849"/>
      <c r="CC849"/>
      <c r="CD849"/>
      <c r="CE849"/>
      <c r="CF849"/>
      <c r="CG849"/>
      <c r="CH849"/>
      <c r="CI849"/>
      <c r="CJ849"/>
      <c r="CK849"/>
      <c r="CL849"/>
      <c r="CM849"/>
      <c r="CN849"/>
      <c r="CO849"/>
      <c r="CP849"/>
    </row>
    <row r="850" spans="1:94" s="35" customFormat="1">
      <c r="A850" t="s">
        <v>866</v>
      </c>
      <c r="B850">
        <v>2003</v>
      </c>
      <c r="C850" t="s">
        <v>71</v>
      </c>
      <c r="D850" s="3" t="s">
        <v>72</v>
      </c>
      <c r="E850">
        <v>7440508</v>
      </c>
      <c r="F850" t="s">
        <v>73</v>
      </c>
      <c r="G850" t="s">
        <v>73</v>
      </c>
      <c r="H850" t="s">
        <v>51</v>
      </c>
      <c r="I850" t="s">
        <v>52</v>
      </c>
      <c r="J850" s="3" t="s">
        <v>119</v>
      </c>
      <c r="K850" t="s">
        <v>120</v>
      </c>
      <c r="L850" t="s">
        <v>55</v>
      </c>
      <c r="M850">
        <v>10</v>
      </c>
      <c r="N850"/>
      <c r="O850"/>
      <c r="P850" t="s">
        <v>77</v>
      </c>
      <c r="Q850"/>
      <c r="R850">
        <v>100</v>
      </c>
      <c r="S850" t="s">
        <v>122</v>
      </c>
      <c r="T850">
        <v>100</v>
      </c>
      <c r="U850" t="s">
        <v>122</v>
      </c>
      <c r="V850">
        <v>21</v>
      </c>
      <c r="W850">
        <v>21</v>
      </c>
      <c r="X850" t="s">
        <v>103</v>
      </c>
      <c r="Y850">
        <v>21</v>
      </c>
      <c r="Z850" t="s">
        <v>81</v>
      </c>
      <c r="AA850" t="s">
        <v>81</v>
      </c>
      <c r="AB850"/>
      <c r="AC850"/>
      <c r="AD850">
        <f t="shared" si="100"/>
        <v>100</v>
      </c>
      <c r="AE850"/>
      <c r="AF850"/>
      <c r="AG850" t="s">
        <v>122</v>
      </c>
      <c r="AH850">
        <f t="shared" si="101"/>
        <v>100</v>
      </c>
      <c r="AI850"/>
      <c r="AJ850"/>
      <c r="AK850" t="s">
        <v>122</v>
      </c>
      <c r="AL850">
        <v>12.5</v>
      </c>
      <c r="AM850" t="str">
        <f t="shared" si="102"/>
        <v>Some</v>
      </c>
      <c r="AN850" t="str">
        <f t="shared" si="103"/>
        <v>Medium</v>
      </c>
      <c r="AO850"/>
      <c r="AP850"/>
      <c r="AQ850" t="s">
        <v>77</v>
      </c>
      <c r="AR850" s="5"/>
      <c r="AS850" t="s">
        <v>869</v>
      </c>
      <c r="AT850" t="s">
        <v>68</v>
      </c>
      <c r="AU850" t="s">
        <v>68</v>
      </c>
      <c r="AV850"/>
      <c r="AW850"/>
      <c r="AX850"/>
      <c r="AY850"/>
      <c r="AZ850"/>
      <c r="BA850"/>
      <c r="BB850"/>
      <c r="BC850"/>
      <c r="BD850"/>
      <c r="BE850"/>
      <c r="BF850"/>
      <c r="BG850"/>
      <c r="BH850"/>
      <c r="BI850"/>
      <c r="BJ850"/>
      <c r="BK850"/>
      <c r="BL850"/>
      <c r="BM850"/>
      <c r="BN850"/>
      <c r="BO850"/>
      <c r="BP850"/>
      <c r="BQ850"/>
      <c r="BR850"/>
      <c r="BS850"/>
      <c r="BT850"/>
      <c r="BU850"/>
      <c r="BV850"/>
      <c r="BW850"/>
      <c r="BX850"/>
      <c r="BY850"/>
      <c r="BZ850"/>
      <c r="CA850"/>
      <c r="CB850"/>
      <c r="CC850"/>
      <c r="CD850"/>
      <c r="CE850"/>
      <c r="CF850"/>
      <c r="CG850"/>
      <c r="CH850"/>
      <c r="CI850"/>
      <c r="CJ850"/>
      <c r="CK850"/>
      <c r="CL850"/>
      <c r="CM850"/>
      <c r="CN850"/>
      <c r="CO850"/>
      <c r="CP850"/>
    </row>
    <row r="851" spans="1:94" s="35" customFormat="1">
      <c r="A851" t="s">
        <v>866</v>
      </c>
      <c r="B851">
        <v>2003</v>
      </c>
      <c r="C851" t="s">
        <v>71</v>
      </c>
      <c r="D851" s="3" t="s">
        <v>72</v>
      </c>
      <c r="E851">
        <v>7440508</v>
      </c>
      <c r="F851" t="s">
        <v>73</v>
      </c>
      <c r="G851" t="s">
        <v>73</v>
      </c>
      <c r="H851" t="s">
        <v>51</v>
      </c>
      <c r="I851" t="s">
        <v>52</v>
      </c>
      <c r="J851" s="3" t="s">
        <v>119</v>
      </c>
      <c r="K851" t="s">
        <v>120</v>
      </c>
      <c r="L851" t="s">
        <v>55</v>
      </c>
      <c r="M851">
        <v>10</v>
      </c>
      <c r="N851"/>
      <c r="O851"/>
      <c r="P851" t="s">
        <v>77</v>
      </c>
      <c r="Q851"/>
      <c r="R851">
        <v>316</v>
      </c>
      <c r="S851" t="s">
        <v>122</v>
      </c>
      <c r="T851">
        <v>316</v>
      </c>
      <c r="U851" t="s">
        <v>122</v>
      </c>
      <c r="V851">
        <v>21</v>
      </c>
      <c r="W851">
        <v>21</v>
      </c>
      <c r="X851" t="s">
        <v>103</v>
      </c>
      <c r="Y851">
        <v>21</v>
      </c>
      <c r="Z851" t="s">
        <v>81</v>
      </c>
      <c r="AA851" t="s">
        <v>81</v>
      </c>
      <c r="AB851"/>
      <c r="AC851"/>
      <c r="AD851">
        <f t="shared" si="100"/>
        <v>316</v>
      </c>
      <c r="AE851"/>
      <c r="AF851"/>
      <c r="AG851" t="s">
        <v>122</v>
      </c>
      <c r="AH851">
        <f t="shared" si="101"/>
        <v>316</v>
      </c>
      <c r="AI851"/>
      <c r="AJ851"/>
      <c r="AK851" t="s">
        <v>122</v>
      </c>
      <c r="AL851">
        <v>100</v>
      </c>
      <c r="AM851" t="str">
        <f t="shared" si="102"/>
        <v>Severe</v>
      </c>
      <c r="AN851" t="str">
        <f t="shared" si="103"/>
        <v>None</v>
      </c>
      <c r="AO851"/>
      <c r="AP851"/>
      <c r="AQ851" t="s">
        <v>77</v>
      </c>
      <c r="AR851" s="5"/>
      <c r="AS851" t="s">
        <v>869</v>
      </c>
      <c r="AT851" t="s">
        <v>68</v>
      </c>
      <c r="AU851" t="s">
        <v>68</v>
      </c>
      <c r="AV851"/>
      <c r="AW851"/>
      <c r="AX851"/>
      <c r="AY851"/>
      <c r="AZ851"/>
      <c r="BA851"/>
      <c r="BB851"/>
      <c r="BC851"/>
      <c r="BD851"/>
      <c r="BE851"/>
      <c r="BF851"/>
      <c r="BG851"/>
      <c r="BH851"/>
      <c r="BI851"/>
      <c r="BJ851"/>
      <c r="BK851"/>
      <c r="BL851"/>
      <c r="BM851"/>
      <c r="BN851"/>
      <c r="BO851"/>
      <c r="BP851"/>
      <c r="BQ851"/>
      <c r="BR851"/>
      <c r="BS851"/>
      <c r="BT851"/>
      <c r="BU851"/>
      <c r="BV851"/>
      <c r="BW851"/>
      <c r="BX851"/>
      <c r="BY851"/>
      <c r="BZ851"/>
      <c r="CA851"/>
      <c r="CB851"/>
      <c r="CC851"/>
      <c r="CD851"/>
      <c r="CE851"/>
      <c r="CF851"/>
      <c r="CG851"/>
      <c r="CH851"/>
      <c r="CI851"/>
      <c r="CJ851"/>
      <c r="CK851"/>
      <c r="CL851"/>
      <c r="CM851"/>
      <c r="CN851"/>
      <c r="CO851"/>
      <c r="CP851"/>
    </row>
    <row r="852" spans="1:94" s="35" customFormat="1">
      <c r="A852" t="s">
        <v>866</v>
      </c>
      <c r="B852">
        <v>2003</v>
      </c>
      <c r="C852" t="s">
        <v>71</v>
      </c>
      <c r="D852" s="3" t="s">
        <v>72</v>
      </c>
      <c r="E852">
        <v>7440508</v>
      </c>
      <c r="F852" t="s">
        <v>73</v>
      </c>
      <c r="G852" t="s">
        <v>73</v>
      </c>
      <c r="H852" t="s">
        <v>51</v>
      </c>
      <c r="I852" t="s">
        <v>52</v>
      </c>
      <c r="J852" s="3" t="s">
        <v>119</v>
      </c>
      <c r="K852" t="s">
        <v>120</v>
      </c>
      <c r="L852" t="s">
        <v>55</v>
      </c>
      <c r="M852">
        <v>10</v>
      </c>
      <c r="N852"/>
      <c r="O852"/>
      <c r="P852" t="s">
        <v>77</v>
      </c>
      <c r="Q852"/>
      <c r="R852">
        <v>632</v>
      </c>
      <c r="S852" t="s">
        <v>122</v>
      </c>
      <c r="T852">
        <v>632</v>
      </c>
      <c r="U852" t="s">
        <v>122</v>
      </c>
      <c r="V852">
        <v>21</v>
      </c>
      <c r="W852">
        <v>15</v>
      </c>
      <c r="X852" t="s">
        <v>103</v>
      </c>
      <c r="Y852">
        <v>15</v>
      </c>
      <c r="Z852" t="s">
        <v>81</v>
      </c>
      <c r="AA852" t="s">
        <v>81</v>
      </c>
      <c r="AB852"/>
      <c r="AC852"/>
      <c r="AD852">
        <f t="shared" si="100"/>
        <v>632</v>
      </c>
      <c r="AE852"/>
      <c r="AF852"/>
      <c r="AG852" t="s">
        <v>122</v>
      </c>
      <c r="AH852">
        <f t="shared" si="101"/>
        <v>632</v>
      </c>
      <c r="AI852"/>
      <c r="AJ852"/>
      <c r="AK852" t="s">
        <v>122</v>
      </c>
      <c r="AL852">
        <v>100</v>
      </c>
      <c r="AM852" t="str">
        <f t="shared" si="102"/>
        <v>Severe</v>
      </c>
      <c r="AN852" t="str">
        <f t="shared" si="103"/>
        <v>None</v>
      </c>
      <c r="AO852"/>
      <c r="AP852"/>
      <c r="AQ852" t="s">
        <v>77</v>
      </c>
      <c r="AR852" s="5"/>
      <c r="AS852" t="s">
        <v>869</v>
      </c>
      <c r="AT852" t="s">
        <v>68</v>
      </c>
      <c r="AU852" t="s">
        <v>68</v>
      </c>
      <c r="AV852"/>
      <c r="AW852"/>
      <c r="AX852"/>
      <c r="AY852"/>
      <c r="AZ852"/>
      <c r="BA852"/>
      <c r="BB852"/>
      <c r="BC852"/>
      <c r="BD852"/>
      <c r="BE852"/>
      <c r="BF852"/>
      <c r="BG852"/>
      <c r="BH852"/>
      <c r="BI852"/>
      <c r="BJ852"/>
      <c r="BK852"/>
      <c r="BL852"/>
      <c r="BM852"/>
      <c r="BN852"/>
      <c r="BO852"/>
      <c r="BP852"/>
      <c r="BQ852"/>
      <c r="BR852"/>
      <c r="BS852"/>
      <c r="BT852"/>
      <c r="BU852"/>
      <c r="BV852"/>
      <c r="BW852"/>
      <c r="BX852"/>
      <c r="BY852"/>
      <c r="BZ852"/>
      <c r="CA852"/>
      <c r="CB852"/>
      <c r="CC852"/>
      <c r="CD852"/>
      <c r="CE852"/>
      <c r="CF852"/>
      <c r="CG852"/>
      <c r="CH852"/>
      <c r="CI852"/>
      <c r="CJ852"/>
      <c r="CK852"/>
      <c r="CL852"/>
      <c r="CM852"/>
      <c r="CN852"/>
      <c r="CO852"/>
      <c r="CP852"/>
    </row>
    <row r="853" spans="1:94" s="35" customFormat="1">
      <c r="A853" t="s">
        <v>866</v>
      </c>
      <c r="B853">
        <v>2003</v>
      </c>
      <c r="C853" t="s">
        <v>71</v>
      </c>
      <c r="D853" s="3" t="s">
        <v>72</v>
      </c>
      <c r="E853">
        <v>7440508</v>
      </c>
      <c r="F853" t="s">
        <v>73</v>
      </c>
      <c r="G853" t="s">
        <v>73</v>
      </c>
      <c r="H853" t="s">
        <v>51</v>
      </c>
      <c r="I853" t="s">
        <v>52</v>
      </c>
      <c r="J853" s="3" t="s">
        <v>119</v>
      </c>
      <c r="K853" t="s">
        <v>120</v>
      </c>
      <c r="L853" t="s">
        <v>55</v>
      </c>
      <c r="M853">
        <v>10</v>
      </c>
      <c r="N853"/>
      <c r="O853"/>
      <c r="P853" t="s">
        <v>77</v>
      </c>
      <c r="Q853"/>
      <c r="R853">
        <v>1000</v>
      </c>
      <c r="S853" t="s">
        <v>122</v>
      </c>
      <c r="T853">
        <v>1000</v>
      </c>
      <c r="U853" t="s">
        <v>122</v>
      </c>
      <c r="V853">
        <v>21</v>
      </c>
      <c r="W853">
        <v>12</v>
      </c>
      <c r="X853" t="s">
        <v>103</v>
      </c>
      <c r="Y853">
        <v>12</v>
      </c>
      <c r="Z853" t="s">
        <v>81</v>
      </c>
      <c r="AA853" t="s">
        <v>81</v>
      </c>
      <c r="AB853"/>
      <c r="AC853"/>
      <c r="AD853">
        <f t="shared" si="100"/>
        <v>1000</v>
      </c>
      <c r="AE853"/>
      <c r="AF853"/>
      <c r="AG853" t="s">
        <v>122</v>
      </c>
      <c r="AH853">
        <f t="shared" si="101"/>
        <v>1000</v>
      </c>
      <c r="AI853"/>
      <c r="AJ853"/>
      <c r="AK853" t="s">
        <v>122</v>
      </c>
      <c r="AL853">
        <v>100</v>
      </c>
      <c r="AM853" t="str">
        <f t="shared" si="102"/>
        <v>Severe</v>
      </c>
      <c r="AN853" t="str">
        <f t="shared" si="103"/>
        <v>None</v>
      </c>
      <c r="AO853"/>
      <c r="AP853"/>
      <c r="AQ853" t="s">
        <v>77</v>
      </c>
      <c r="AR853" s="5"/>
      <c r="AS853" t="s">
        <v>869</v>
      </c>
      <c r="AT853" t="s">
        <v>68</v>
      </c>
      <c r="AU853" t="s">
        <v>68</v>
      </c>
      <c r="AV853"/>
      <c r="AW853"/>
      <c r="AX853"/>
      <c r="AY853"/>
      <c r="AZ853"/>
      <c r="BA853"/>
      <c r="BB853"/>
      <c r="BC853"/>
      <c r="BD853"/>
      <c r="BE853"/>
      <c r="BF853"/>
      <c r="BG853"/>
      <c r="BH853"/>
      <c r="BI853"/>
      <c r="BJ853"/>
      <c r="BK853"/>
      <c r="BL853"/>
      <c r="BM853"/>
      <c r="BN853"/>
      <c r="BO853"/>
      <c r="BP853"/>
      <c r="BQ853"/>
      <c r="BR853"/>
      <c r="BS853"/>
      <c r="BT853"/>
      <c r="BU853"/>
      <c r="BV853"/>
      <c r="BW853"/>
      <c r="BX853"/>
      <c r="BY853"/>
      <c r="BZ853"/>
      <c r="CA853"/>
      <c r="CB853"/>
      <c r="CC853"/>
      <c r="CD853"/>
      <c r="CE853"/>
      <c r="CF853"/>
      <c r="CG853"/>
      <c r="CH853"/>
      <c r="CI853"/>
      <c r="CJ853"/>
      <c r="CK853"/>
      <c r="CL853"/>
      <c r="CM853"/>
      <c r="CN853"/>
      <c r="CO853"/>
      <c r="CP853"/>
    </row>
    <row r="854" spans="1:94" s="35" customFormat="1">
      <c r="A854" t="s">
        <v>866</v>
      </c>
      <c r="B854">
        <v>2003</v>
      </c>
      <c r="C854" t="s">
        <v>71</v>
      </c>
      <c r="D854" s="3" t="s">
        <v>72</v>
      </c>
      <c r="E854">
        <v>7440508</v>
      </c>
      <c r="F854" t="s">
        <v>73</v>
      </c>
      <c r="G854" t="s">
        <v>73</v>
      </c>
      <c r="H854" t="s">
        <v>51</v>
      </c>
      <c r="I854" t="s">
        <v>52</v>
      </c>
      <c r="J854" s="3" t="s">
        <v>119</v>
      </c>
      <c r="K854" t="s">
        <v>120</v>
      </c>
      <c r="L854" t="s">
        <v>55</v>
      </c>
      <c r="M854">
        <v>10</v>
      </c>
      <c r="N854"/>
      <c r="O854"/>
      <c r="P854" t="s">
        <v>77</v>
      </c>
      <c r="Q854"/>
      <c r="R854">
        <v>2000</v>
      </c>
      <c r="S854" t="s">
        <v>122</v>
      </c>
      <c r="T854">
        <v>2000</v>
      </c>
      <c r="U854" t="s">
        <v>122</v>
      </c>
      <c r="V854">
        <v>21</v>
      </c>
      <c r="W854">
        <v>4</v>
      </c>
      <c r="X854" t="s">
        <v>103</v>
      </c>
      <c r="Y854">
        <v>4</v>
      </c>
      <c r="Z854" t="s">
        <v>81</v>
      </c>
      <c r="AA854" t="s">
        <v>81</v>
      </c>
      <c r="AB854"/>
      <c r="AC854"/>
      <c r="AD854">
        <f t="shared" si="100"/>
        <v>2000</v>
      </c>
      <c r="AE854"/>
      <c r="AF854"/>
      <c r="AG854" t="s">
        <v>122</v>
      </c>
      <c r="AH854">
        <f t="shared" si="101"/>
        <v>2000</v>
      </c>
      <c r="AI854"/>
      <c r="AJ854"/>
      <c r="AK854" t="s">
        <v>122</v>
      </c>
      <c r="AL854">
        <v>100</v>
      </c>
      <c r="AM854" t="str">
        <f t="shared" si="102"/>
        <v>Severe</v>
      </c>
      <c r="AN854" t="str">
        <f t="shared" si="103"/>
        <v>None</v>
      </c>
      <c r="AO854"/>
      <c r="AP854"/>
      <c r="AQ854" t="s">
        <v>77</v>
      </c>
      <c r="AR854" s="5"/>
      <c r="AS854" t="s">
        <v>869</v>
      </c>
      <c r="AT854" t="s">
        <v>68</v>
      </c>
      <c r="AU854" t="s">
        <v>68</v>
      </c>
      <c r="AV854"/>
      <c r="AW854"/>
      <c r="AX854"/>
      <c r="AY854"/>
      <c r="AZ854"/>
      <c r="BA854"/>
      <c r="BB854"/>
      <c r="BC854"/>
      <c r="BD854"/>
      <c r="BE854"/>
      <c r="BF854"/>
      <c r="BG854"/>
      <c r="BH854"/>
      <c r="BI854"/>
      <c r="BJ854"/>
      <c r="BK854"/>
      <c r="BL854"/>
      <c r="BM854"/>
      <c r="BN854"/>
      <c r="BO854"/>
      <c r="BP854"/>
      <c r="BQ854"/>
      <c r="BR854"/>
      <c r="BS854"/>
      <c r="BT854"/>
      <c r="BU854"/>
      <c r="BV854"/>
      <c r="BW854"/>
      <c r="BX854"/>
      <c r="BY854"/>
      <c r="BZ854"/>
      <c r="CA854"/>
      <c r="CB854"/>
      <c r="CC854"/>
      <c r="CD854"/>
      <c r="CE854"/>
      <c r="CF854"/>
      <c r="CG854"/>
      <c r="CH854"/>
      <c r="CI854"/>
      <c r="CJ854"/>
      <c r="CK854"/>
      <c r="CL854"/>
      <c r="CM854"/>
      <c r="CN854"/>
      <c r="CO854"/>
      <c r="CP854"/>
    </row>
    <row r="855" spans="1:94" s="35" customFormat="1">
      <c r="A855" t="s">
        <v>866</v>
      </c>
      <c r="B855">
        <v>2003</v>
      </c>
      <c r="C855" t="s">
        <v>71</v>
      </c>
      <c r="D855" s="3" t="s">
        <v>72</v>
      </c>
      <c r="E855">
        <v>7440666</v>
      </c>
      <c r="F855" t="s">
        <v>87</v>
      </c>
      <c r="G855" t="s">
        <v>87</v>
      </c>
      <c r="H855" t="s">
        <v>51</v>
      </c>
      <c r="I855" t="s">
        <v>52</v>
      </c>
      <c r="J855" s="3" t="s">
        <v>119</v>
      </c>
      <c r="K855" t="s">
        <v>120</v>
      </c>
      <c r="L855" t="s">
        <v>55</v>
      </c>
      <c r="M855">
        <v>10</v>
      </c>
      <c r="N855"/>
      <c r="O855"/>
      <c r="P855" t="s">
        <v>77</v>
      </c>
      <c r="Q855"/>
      <c r="R855" s="17">
        <v>10000</v>
      </c>
      <c r="S855" t="s">
        <v>122</v>
      </c>
      <c r="T855" s="17">
        <v>10000</v>
      </c>
      <c r="U855" t="s">
        <v>122</v>
      </c>
      <c r="V855">
        <v>35</v>
      </c>
      <c r="W855">
        <v>20</v>
      </c>
      <c r="X855" t="s">
        <v>103</v>
      </c>
      <c r="Y855">
        <v>20</v>
      </c>
      <c r="Z855" t="s">
        <v>81</v>
      </c>
      <c r="AA855" t="s">
        <v>81</v>
      </c>
      <c r="AB855"/>
      <c r="AC855"/>
      <c r="AD855">
        <f t="shared" si="100"/>
        <v>10000</v>
      </c>
      <c r="AE855"/>
      <c r="AF855"/>
      <c r="AG855" t="s">
        <v>122</v>
      </c>
      <c r="AH855">
        <f t="shared" si="101"/>
        <v>10000</v>
      </c>
      <c r="AI855"/>
      <c r="AJ855"/>
      <c r="AK855" t="s">
        <v>122</v>
      </c>
      <c r="AL855">
        <v>100</v>
      </c>
      <c r="AM855" t="str">
        <f t="shared" si="102"/>
        <v>Severe</v>
      </c>
      <c r="AN855" t="str">
        <f t="shared" si="103"/>
        <v>None</v>
      </c>
      <c r="AO855" t="str">
        <f>AM855</f>
        <v>Severe</v>
      </c>
      <c r="AP855" t="str">
        <f>AN855</f>
        <v>None</v>
      </c>
      <c r="AQ855" t="s">
        <v>77</v>
      </c>
      <c r="AR855" s="5"/>
      <c r="AS855" t="s">
        <v>867</v>
      </c>
      <c r="AT855" t="s">
        <v>68</v>
      </c>
      <c r="AU855" t="s">
        <v>68</v>
      </c>
      <c r="AV855"/>
      <c r="AW855"/>
      <c r="AX855"/>
      <c r="AY855"/>
      <c r="AZ855"/>
      <c r="BA855"/>
      <c r="BB855"/>
      <c r="BC855"/>
      <c r="BD855"/>
      <c r="BE855"/>
      <c r="BF855"/>
      <c r="BG855"/>
      <c r="BH855"/>
      <c r="BI855"/>
      <c r="BJ855"/>
      <c r="BK855"/>
      <c r="BL855"/>
      <c r="BM855"/>
      <c r="BN855"/>
      <c r="BO855"/>
      <c r="BP855"/>
      <c r="BQ855"/>
      <c r="BR855"/>
      <c r="BS855"/>
      <c r="BT855"/>
      <c r="BU855"/>
      <c r="BV855"/>
      <c r="BW855"/>
      <c r="BX855"/>
      <c r="BY855"/>
      <c r="BZ855"/>
      <c r="CA855"/>
      <c r="CB855"/>
      <c r="CC855"/>
      <c r="CD855"/>
      <c r="CE855"/>
      <c r="CF855"/>
      <c r="CG855"/>
      <c r="CH855"/>
      <c r="CI855"/>
      <c r="CJ855"/>
      <c r="CK855"/>
      <c r="CL855"/>
      <c r="CM855"/>
      <c r="CN855"/>
      <c r="CO855"/>
      <c r="CP855"/>
    </row>
    <row r="856" spans="1:94" s="35" customFormat="1" ht="63">
      <c r="A856" t="s">
        <v>866</v>
      </c>
      <c r="B856">
        <v>2003</v>
      </c>
      <c r="C856" t="s">
        <v>71</v>
      </c>
      <c r="D856" s="3" t="s">
        <v>72</v>
      </c>
      <c r="E856">
        <v>7440666</v>
      </c>
      <c r="F856" t="s">
        <v>87</v>
      </c>
      <c r="G856" t="s">
        <v>87</v>
      </c>
      <c r="H856" t="s">
        <v>51</v>
      </c>
      <c r="I856" t="s">
        <v>52</v>
      </c>
      <c r="J856" s="3" t="s">
        <v>119</v>
      </c>
      <c r="K856" t="s">
        <v>120</v>
      </c>
      <c r="L856" t="s">
        <v>55</v>
      </c>
      <c r="M856">
        <v>10</v>
      </c>
      <c r="N856"/>
      <c r="O856"/>
      <c r="P856" t="s">
        <v>77</v>
      </c>
      <c r="Q856"/>
      <c r="R856">
        <v>316</v>
      </c>
      <c r="S856" t="s">
        <v>122</v>
      </c>
      <c r="T856">
        <v>316</v>
      </c>
      <c r="U856" t="s">
        <v>122</v>
      </c>
      <c r="V856">
        <v>35</v>
      </c>
      <c r="W856">
        <v>35</v>
      </c>
      <c r="X856" t="s">
        <v>103</v>
      </c>
      <c r="Y856">
        <v>35</v>
      </c>
      <c r="Z856" t="s">
        <v>81</v>
      </c>
      <c r="AA856" t="s">
        <v>81</v>
      </c>
      <c r="AB856"/>
      <c r="AC856"/>
      <c r="AD856">
        <f t="shared" si="100"/>
        <v>316</v>
      </c>
      <c r="AE856"/>
      <c r="AF856"/>
      <c r="AG856" t="s">
        <v>122</v>
      </c>
      <c r="AH856">
        <f t="shared" si="101"/>
        <v>316</v>
      </c>
      <c r="AI856"/>
      <c r="AJ856"/>
      <c r="AK856" t="s">
        <v>122</v>
      </c>
      <c r="AL856">
        <v>0</v>
      </c>
      <c r="AM856" t="str">
        <f t="shared" si="102"/>
        <v>None</v>
      </c>
      <c r="AN856" t="str">
        <f t="shared" si="103"/>
        <v>High</v>
      </c>
      <c r="AO856"/>
      <c r="AP856"/>
      <c r="AQ856" t="s">
        <v>77</v>
      </c>
      <c r="AR856" s="4" t="s">
        <v>870</v>
      </c>
      <c r="AS856" t="s">
        <v>867</v>
      </c>
      <c r="AT856" t="s">
        <v>68</v>
      </c>
      <c r="AU856" t="s">
        <v>68</v>
      </c>
      <c r="AV856"/>
      <c r="AW856"/>
      <c r="AX856"/>
      <c r="AY856"/>
      <c r="AZ856"/>
      <c r="BA856"/>
      <c r="BB856"/>
      <c r="BC856"/>
      <c r="BD856"/>
      <c r="BE856"/>
      <c r="BF856"/>
      <c r="BG856"/>
      <c r="BH856"/>
      <c r="BI856"/>
      <c r="BJ856"/>
      <c r="BK856"/>
      <c r="BL856"/>
      <c r="BM856"/>
      <c r="BN856"/>
      <c r="BO856"/>
      <c r="BP856"/>
      <c r="BQ856"/>
      <c r="BR856"/>
      <c r="BS856"/>
      <c r="BT856"/>
      <c r="BU856"/>
      <c r="BV856"/>
      <c r="BW856"/>
      <c r="BX856"/>
      <c r="BY856"/>
      <c r="BZ856"/>
      <c r="CA856"/>
      <c r="CB856"/>
      <c r="CC856"/>
      <c r="CD856"/>
      <c r="CE856"/>
      <c r="CF856"/>
      <c r="CG856"/>
      <c r="CH856"/>
      <c r="CI856"/>
      <c r="CJ856"/>
      <c r="CK856"/>
      <c r="CL856"/>
      <c r="CM856"/>
      <c r="CN856"/>
      <c r="CO856"/>
      <c r="CP856"/>
    </row>
    <row r="857" spans="1:94" s="35" customFormat="1">
      <c r="A857" t="s">
        <v>866</v>
      </c>
      <c r="B857">
        <v>2003</v>
      </c>
      <c r="C857" t="s">
        <v>71</v>
      </c>
      <c r="D857" s="3" t="s">
        <v>72</v>
      </c>
      <c r="E857">
        <v>7440666</v>
      </c>
      <c r="F857" t="s">
        <v>87</v>
      </c>
      <c r="G857" t="s">
        <v>87</v>
      </c>
      <c r="H857" t="s">
        <v>51</v>
      </c>
      <c r="I857" t="s">
        <v>52</v>
      </c>
      <c r="J857" s="3" t="s">
        <v>119</v>
      </c>
      <c r="K857" t="s">
        <v>120</v>
      </c>
      <c r="L857" t="s">
        <v>55</v>
      </c>
      <c r="M857">
        <v>10</v>
      </c>
      <c r="N857"/>
      <c r="O857"/>
      <c r="P857" t="s">
        <v>77</v>
      </c>
      <c r="Q857"/>
      <c r="R857">
        <v>1000</v>
      </c>
      <c r="S857" t="s">
        <v>122</v>
      </c>
      <c r="T857">
        <v>1000</v>
      </c>
      <c r="U857" t="s">
        <v>122</v>
      </c>
      <c r="V857">
        <v>35</v>
      </c>
      <c r="W857">
        <v>35</v>
      </c>
      <c r="X857" t="s">
        <v>103</v>
      </c>
      <c r="Y857">
        <v>35</v>
      </c>
      <c r="Z857" t="s">
        <v>81</v>
      </c>
      <c r="AA857" t="s">
        <v>81</v>
      </c>
      <c r="AB857"/>
      <c r="AC857"/>
      <c r="AD857">
        <f t="shared" si="100"/>
        <v>1000</v>
      </c>
      <c r="AE857"/>
      <c r="AF857"/>
      <c r="AG857" t="s">
        <v>122</v>
      </c>
      <c r="AH857">
        <f t="shared" si="101"/>
        <v>1000</v>
      </c>
      <c r="AI857"/>
      <c r="AJ857"/>
      <c r="AK857" t="s">
        <v>122</v>
      </c>
      <c r="AL857">
        <v>14.28</v>
      </c>
      <c r="AM857" t="str">
        <f t="shared" si="102"/>
        <v>Some</v>
      </c>
      <c r="AN857" t="str">
        <f t="shared" si="103"/>
        <v>Medium</v>
      </c>
      <c r="AO857"/>
      <c r="AP857"/>
      <c r="AQ857" t="s">
        <v>77</v>
      </c>
      <c r="AR857" s="5"/>
      <c r="AS857" t="s">
        <v>867</v>
      </c>
      <c r="AT857" t="s">
        <v>68</v>
      </c>
      <c r="AU857" t="s">
        <v>68</v>
      </c>
      <c r="AV857"/>
      <c r="AW857"/>
      <c r="AX857"/>
      <c r="AY857"/>
      <c r="AZ857"/>
      <c r="BA857"/>
      <c r="BB857"/>
      <c r="BC857"/>
      <c r="BD857"/>
      <c r="BE857"/>
      <c r="BF857"/>
      <c r="BG857"/>
      <c r="BH857"/>
      <c r="BI857"/>
      <c r="BJ857"/>
      <c r="BK857"/>
      <c r="BL857"/>
      <c r="BM857"/>
      <c r="BN857"/>
      <c r="BO857"/>
      <c r="BP857"/>
      <c r="BQ857"/>
      <c r="BR857"/>
      <c r="BS857"/>
      <c r="BT857"/>
      <c r="BU857"/>
      <c r="BV857"/>
      <c r="BW857"/>
      <c r="BX857"/>
      <c r="BY857"/>
      <c r="BZ857"/>
      <c r="CA857"/>
      <c r="CB857"/>
      <c r="CC857"/>
      <c r="CD857"/>
      <c r="CE857"/>
      <c r="CF857"/>
      <c r="CG857"/>
      <c r="CH857"/>
      <c r="CI857"/>
      <c r="CJ857"/>
      <c r="CK857"/>
      <c r="CL857"/>
      <c r="CM857"/>
      <c r="CN857"/>
      <c r="CO857"/>
      <c r="CP857"/>
    </row>
    <row r="858" spans="1:94" s="35" customFormat="1">
      <c r="A858" t="s">
        <v>866</v>
      </c>
      <c r="B858">
        <v>2003</v>
      </c>
      <c r="C858" t="s">
        <v>71</v>
      </c>
      <c r="D858" s="3" t="s">
        <v>72</v>
      </c>
      <c r="E858">
        <v>7440666</v>
      </c>
      <c r="F858" t="s">
        <v>87</v>
      </c>
      <c r="G858" t="s">
        <v>87</v>
      </c>
      <c r="H858" t="s">
        <v>51</v>
      </c>
      <c r="I858" t="s">
        <v>52</v>
      </c>
      <c r="J858" s="3" t="s">
        <v>119</v>
      </c>
      <c r="K858" t="s">
        <v>120</v>
      </c>
      <c r="L858" t="s">
        <v>55</v>
      </c>
      <c r="M858">
        <v>10</v>
      </c>
      <c r="N858"/>
      <c r="O858"/>
      <c r="P858" t="s">
        <v>77</v>
      </c>
      <c r="Q858"/>
      <c r="R858">
        <v>3160</v>
      </c>
      <c r="S858" t="s">
        <v>122</v>
      </c>
      <c r="T858">
        <v>3160</v>
      </c>
      <c r="U858" t="s">
        <v>122</v>
      </c>
      <c r="V858">
        <v>35</v>
      </c>
      <c r="W858">
        <v>35</v>
      </c>
      <c r="X858" t="s">
        <v>103</v>
      </c>
      <c r="Y858">
        <v>35</v>
      </c>
      <c r="Z858" t="s">
        <v>81</v>
      </c>
      <c r="AA858" t="s">
        <v>81</v>
      </c>
      <c r="AB858"/>
      <c r="AC858"/>
      <c r="AD858">
        <f t="shared" si="100"/>
        <v>3160</v>
      </c>
      <c r="AE858"/>
      <c r="AF858"/>
      <c r="AG858" t="s">
        <v>122</v>
      </c>
      <c r="AH858">
        <f t="shared" si="101"/>
        <v>3160</v>
      </c>
      <c r="AI858"/>
      <c r="AJ858"/>
      <c r="AK858" t="s">
        <v>122</v>
      </c>
      <c r="AL858">
        <v>28.57</v>
      </c>
      <c r="AM858" t="str">
        <f t="shared" si="102"/>
        <v>Significant</v>
      </c>
      <c r="AN858" t="str">
        <f t="shared" si="103"/>
        <v>Low</v>
      </c>
      <c r="AO858"/>
      <c r="AP858"/>
      <c r="AQ858" t="s">
        <v>77</v>
      </c>
      <c r="AR858" s="5"/>
      <c r="AS858" t="s">
        <v>867</v>
      </c>
      <c r="AT858" t="s">
        <v>68</v>
      </c>
      <c r="AU858" t="s">
        <v>68</v>
      </c>
      <c r="AV858"/>
      <c r="AW858"/>
      <c r="AX858"/>
      <c r="AY858"/>
      <c r="AZ858"/>
      <c r="BA858"/>
      <c r="BB858"/>
      <c r="BC858"/>
      <c r="BD858"/>
      <c r="BE858"/>
      <c r="BF858"/>
      <c r="BG858"/>
      <c r="BH858"/>
      <c r="BI858"/>
      <c r="BJ858"/>
      <c r="BK858"/>
      <c r="BL858"/>
      <c r="BM858"/>
      <c r="BN858"/>
      <c r="BO858"/>
      <c r="BP858"/>
      <c r="BQ858"/>
      <c r="BR858"/>
      <c r="BS858"/>
      <c r="BT858"/>
      <c r="BU858"/>
      <c r="BV858"/>
      <c r="BW858"/>
      <c r="BX858"/>
      <c r="BY858"/>
      <c r="BZ858"/>
      <c r="CA858"/>
      <c r="CB858"/>
      <c r="CC858"/>
      <c r="CD858"/>
      <c r="CE858"/>
      <c r="CF858"/>
      <c r="CG858"/>
      <c r="CH858"/>
      <c r="CI858"/>
      <c r="CJ858"/>
      <c r="CK858"/>
      <c r="CL858"/>
      <c r="CM858"/>
      <c r="CN858"/>
      <c r="CO858"/>
      <c r="CP858"/>
    </row>
    <row r="859" spans="1:94" s="35" customFormat="1">
      <c r="A859" t="s">
        <v>866</v>
      </c>
      <c r="B859">
        <v>2003</v>
      </c>
      <c r="C859" t="s">
        <v>71</v>
      </c>
      <c r="D859" s="3" t="s">
        <v>72</v>
      </c>
      <c r="E859">
        <v>7440666</v>
      </c>
      <c r="F859" t="s">
        <v>87</v>
      </c>
      <c r="G859" t="s">
        <v>87</v>
      </c>
      <c r="H859" t="s">
        <v>51</v>
      </c>
      <c r="I859" t="s">
        <v>52</v>
      </c>
      <c r="J859" s="3" t="s">
        <v>119</v>
      </c>
      <c r="K859" t="s">
        <v>120</v>
      </c>
      <c r="L859" t="s">
        <v>55</v>
      </c>
      <c r="M859">
        <v>10</v>
      </c>
      <c r="N859"/>
      <c r="O859"/>
      <c r="P859" t="s">
        <v>77</v>
      </c>
      <c r="Q859"/>
      <c r="R859">
        <v>5620</v>
      </c>
      <c r="S859" t="s">
        <v>122</v>
      </c>
      <c r="T859">
        <v>5620</v>
      </c>
      <c r="U859" t="s">
        <v>122</v>
      </c>
      <c r="V859">
        <v>35</v>
      </c>
      <c r="W859">
        <v>35</v>
      </c>
      <c r="X859" t="s">
        <v>103</v>
      </c>
      <c r="Y859">
        <v>35</v>
      </c>
      <c r="Z859" t="s">
        <v>81</v>
      </c>
      <c r="AA859" t="s">
        <v>81</v>
      </c>
      <c r="AB859"/>
      <c r="AC859"/>
      <c r="AD859">
        <f t="shared" si="100"/>
        <v>5620</v>
      </c>
      <c r="AE859"/>
      <c r="AF859"/>
      <c r="AG859" t="s">
        <v>122</v>
      </c>
      <c r="AH859">
        <f t="shared" si="101"/>
        <v>5620</v>
      </c>
      <c r="AI859"/>
      <c r="AJ859"/>
      <c r="AK859" t="s">
        <v>122</v>
      </c>
      <c r="AL859">
        <v>57.14</v>
      </c>
      <c r="AM859" t="str">
        <f t="shared" si="102"/>
        <v>Significant</v>
      </c>
      <c r="AN859" t="str">
        <f t="shared" si="103"/>
        <v>Low</v>
      </c>
      <c r="AO859"/>
      <c r="AP859"/>
      <c r="AQ859" t="s">
        <v>77</v>
      </c>
      <c r="AR859" s="5"/>
      <c r="AS859" t="s">
        <v>867</v>
      </c>
      <c r="AT859" t="s">
        <v>68</v>
      </c>
      <c r="AU859" t="s">
        <v>68</v>
      </c>
      <c r="AV859"/>
      <c r="AW859"/>
      <c r="AX859"/>
      <c r="AY859"/>
      <c r="AZ859"/>
      <c r="BA859"/>
      <c r="BB859"/>
      <c r="BC859"/>
      <c r="BD859"/>
      <c r="BE859"/>
      <c r="BF859"/>
      <c r="BG859"/>
      <c r="BH859"/>
      <c r="BI859"/>
      <c r="BJ859"/>
      <c r="BK859"/>
      <c r="BL859"/>
      <c r="BM859"/>
      <c r="BN859"/>
      <c r="BO859"/>
      <c r="BP859"/>
      <c r="BQ859"/>
      <c r="BR859"/>
      <c r="BS859"/>
      <c r="BT859"/>
      <c r="BU859"/>
      <c r="BV859"/>
      <c r="BW859"/>
      <c r="BX859"/>
      <c r="BY859"/>
      <c r="BZ859"/>
      <c r="CA859"/>
      <c r="CB859"/>
      <c r="CC859"/>
      <c r="CD859"/>
      <c r="CE859"/>
      <c r="CF859"/>
      <c r="CG859"/>
      <c r="CH859"/>
      <c r="CI859"/>
      <c r="CJ859"/>
      <c r="CK859"/>
      <c r="CL859"/>
      <c r="CM859"/>
      <c r="CN859"/>
      <c r="CO859"/>
      <c r="CP859"/>
    </row>
    <row r="860" spans="1:94" s="35" customFormat="1">
      <c r="A860" t="s">
        <v>866</v>
      </c>
      <c r="B860">
        <v>2003</v>
      </c>
      <c r="C860" t="s">
        <v>71</v>
      </c>
      <c r="D860" s="3" t="s">
        <v>72</v>
      </c>
      <c r="E860">
        <v>7440666</v>
      </c>
      <c r="F860" t="s">
        <v>87</v>
      </c>
      <c r="G860" t="s">
        <v>87</v>
      </c>
      <c r="H860" t="s">
        <v>51</v>
      </c>
      <c r="I860" t="s">
        <v>52</v>
      </c>
      <c r="J860" s="3" t="s">
        <v>119</v>
      </c>
      <c r="K860" t="s">
        <v>120</v>
      </c>
      <c r="L860" t="s">
        <v>55</v>
      </c>
      <c r="M860">
        <v>10</v>
      </c>
      <c r="N860"/>
      <c r="O860"/>
      <c r="P860" t="s">
        <v>77</v>
      </c>
      <c r="Q860"/>
      <c r="R860">
        <v>316</v>
      </c>
      <c r="S860" t="s">
        <v>122</v>
      </c>
      <c r="T860">
        <v>316</v>
      </c>
      <c r="U860" t="s">
        <v>122</v>
      </c>
      <c r="V860">
        <v>35</v>
      </c>
      <c r="W860">
        <v>35</v>
      </c>
      <c r="X860" t="s">
        <v>103</v>
      </c>
      <c r="Y860">
        <v>35</v>
      </c>
      <c r="Z860" t="s">
        <v>81</v>
      </c>
      <c r="AA860" t="s">
        <v>81</v>
      </c>
      <c r="AB860"/>
      <c r="AC860"/>
      <c r="AD860">
        <f t="shared" si="100"/>
        <v>316</v>
      </c>
      <c r="AE860"/>
      <c r="AF860"/>
      <c r="AG860" t="s">
        <v>122</v>
      </c>
      <c r="AH860">
        <f t="shared" si="101"/>
        <v>316</v>
      </c>
      <c r="AI860"/>
      <c r="AJ860"/>
      <c r="AK860" t="s">
        <v>122</v>
      </c>
      <c r="AL860">
        <v>0</v>
      </c>
      <c r="AM860" t="str">
        <f t="shared" si="102"/>
        <v>None</v>
      </c>
      <c r="AN860" t="str">
        <f t="shared" si="103"/>
        <v>High</v>
      </c>
      <c r="AO860"/>
      <c r="AP860"/>
      <c r="AQ860" t="s">
        <v>77</v>
      </c>
      <c r="AR860" s="5"/>
      <c r="AS860" t="s">
        <v>868</v>
      </c>
      <c r="AT860" t="s">
        <v>68</v>
      </c>
      <c r="AU860" t="s">
        <v>68</v>
      </c>
      <c r="AV860"/>
      <c r="AW860"/>
      <c r="AX860"/>
      <c r="AY860"/>
      <c r="AZ860"/>
      <c r="BA860"/>
      <c r="BB860"/>
      <c r="BC860"/>
      <c r="BD860"/>
      <c r="BE860"/>
      <c r="BF860"/>
      <c r="BG860"/>
      <c r="BH860"/>
      <c r="BI860"/>
      <c r="BJ860"/>
      <c r="BK860"/>
      <c r="BL860"/>
      <c r="BM860"/>
      <c r="BN860"/>
      <c r="BO860"/>
      <c r="BP860"/>
      <c r="BQ860"/>
      <c r="BR860"/>
      <c r="BS860"/>
      <c r="BT860"/>
      <c r="BU860"/>
      <c r="BV860"/>
      <c r="BW860"/>
      <c r="BX860"/>
      <c r="BY860"/>
      <c r="BZ860"/>
      <c r="CA860"/>
      <c r="CB860"/>
      <c r="CC860"/>
      <c r="CD860"/>
      <c r="CE860"/>
      <c r="CF860"/>
      <c r="CG860"/>
      <c r="CH860"/>
      <c r="CI860"/>
      <c r="CJ860"/>
      <c r="CK860"/>
      <c r="CL860"/>
      <c r="CM860"/>
      <c r="CN860"/>
      <c r="CO860"/>
      <c r="CP860"/>
    </row>
    <row r="861" spans="1:94" s="35" customFormat="1">
      <c r="A861" t="s">
        <v>866</v>
      </c>
      <c r="B861">
        <v>2003</v>
      </c>
      <c r="C861" t="s">
        <v>71</v>
      </c>
      <c r="D861" s="3" t="s">
        <v>72</v>
      </c>
      <c r="E861">
        <v>7440666</v>
      </c>
      <c r="F861" t="s">
        <v>87</v>
      </c>
      <c r="G861" t="s">
        <v>87</v>
      </c>
      <c r="H861" t="s">
        <v>51</v>
      </c>
      <c r="I861" t="s">
        <v>52</v>
      </c>
      <c r="J861" s="3" t="s">
        <v>119</v>
      </c>
      <c r="K861" t="s">
        <v>120</v>
      </c>
      <c r="L861" t="s">
        <v>55</v>
      </c>
      <c r="M861">
        <v>10</v>
      </c>
      <c r="N861"/>
      <c r="O861"/>
      <c r="P861" t="s">
        <v>77</v>
      </c>
      <c r="Q861"/>
      <c r="R861">
        <v>1000</v>
      </c>
      <c r="S861" t="s">
        <v>122</v>
      </c>
      <c r="T861">
        <v>1000</v>
      </c>
      <c r="U861" t="s">
        <v>122</v>
      </c>
      <c r="V861">
        <v>35</v>
      </c>
      <c r="W861">
        <v>35</v>
      </c>
      <c r="X861" t="s">
        <v>103</v>
      </c>
      <c r="Y861">
        <v>35</v>
      </c>
      <c r="Z861" t="s">
        <v>81</v>
      </c>
      <c r="AA861" t="s">
        <v>81</v>
      </c>
      <c r="AB861"/>
      <c r="AC861"/>
      <c r="AD861">
        <f t="shared" si="100"/>
        <v>1000</v>
      </c>
      <c r="AE861"/>
      <c r="AF861"/>
      <c r="AG861" t="s">
        <v>122</v>
      </c>
      <c r="AH861">
        <f t="shared" si="101"/>
        <v>1000</v>
      </c>
      <c r="AI861"/>
      <c r="AJ861"/>
      <c r="AK861" t="s">
        <v>122</v>
      </c>
      <c r="AL861">
        <v>0</v>
      </c>
      <c r="AM861" t="str">
        <f t="shared" si="102"/>
        <v>None</v>
      </c>
      <c r="AN861" t="str">
        <f t="shared" si="103"/>
        <v>High</v>
      </c>
      <c r="AO861"/>
      <c r="AP861"/>
      <c r="AQ861" t="s">
        <v>77</v>
      </c>
      <c r="AR861" s="5"/>
      <c r="AS861" t="s">
        <v>868</v>
      </c>
      <c r="AT861" t="s">
        <v>68</v>
      </c>
      <c r="AU861" t="s">
        <v>68</v>
      </c>
      <c r="AV861"/>
      <c r="AW861"/>
      <c r="AX861"/>
      <c r="AY861"/>
      <c r="AZ861"/>
      <c r="BA861"/>
      <c r="BB861"/>
      <c r="BC861"/>
      <c r="BD861"/>
      <c r="BE861"/>
      <c r="BF861"/>
      <c r="BG861"/>
      <c r="BH861"/>
      <c r="BI861"/>
      <c r="BJ861"/>
      <c r="BK861"/>
      <c r="BL861"/>
      <c r="BM861"/>
      <c r="BN861"/>
      <c r="BO861"/>
      <c r="BP861"/>
      <c r="BQ861"/>
      <c r="BR861"/>
      <c r="BS861"/>
      <c r="BT861"/>
      <c r="BU861"/>
      <c r="BV861"/>
      <c r="BW861"/>
      <c r="BX861"/>
      <c r="BY861"/>
      <c r="BZ861"/>
      <c r="CA861"/>
      <c r="CB861"/>
      <c r="CC861"/>
      <c r="CD861"/>
      <c r="CE861"/>
      <c r="CF861"/>
      <c r="CG861"/>
      <c r="CH861"/>
      <c r="CI861"/>
      <c r="CJ861"/>
      <c r="CK861"/>
      <c r="CL861"/>
      <c r="CM861"/>
      <c r="CN861"/>
      <c r="CO861"/>
      <c r="CP861"/>
    </row>
    <row r="862" spans="1:94" s="35" customFormat="1" ht="15.95" customHeight="1">
      <c r="A862" t="s">
        <v>866</v>
      </c>
      <c r="B862">
        <v>2003</v>
      </c>
      <c r="C862" t="s">
        <v>71</v>
      </c>
      <c r="D862" s="3" t="s">
        <v>72</v>
      </c>
      <c r="E862">
        <v>7440666</v>
      </c>
      <c r="F862" t="s">
        <v>87</v>
      </c>
      <c r="G862" t="s">
        <v>87</v>
      </c>
      <c r="H862" t="s">
        <v>51</v>
      </c>
      <c r="I862" t="s">
        <v>52</v>
      </c>
      <c r="J862" s="3" t="s">
        <v>119</v>
      </c>
      <c r="K862" t="s">
        <v>120</v>
      </c>
      <c r="L862" t="s">
        <v>55</v>
      </c>
      <c r="M862">
        <v>10</v>
      </c>
      <c r="N862"/>
      <c r="O862"/>
      <c r="P862" t="s">
        <v>77</v>
      </c>
      <c r="Q862"/>
      <c r="R862">
        <v>3160</v>
      </c>
      <c r="S862" t="s">
        <v>122</v>
      </c>
      <c r="T862">
        <v>3160</v>
      </c>
      <c r="U862" t="s">
        <v>122</v>
      </c>
      <c r="V862">
        <v>35</v>
      </c>
      <c r="W862">
        <v>35</v>
      </c>
      <c r="X862" t="s">
        <v>103</v>
      </c>
      <c r="Y862">
        <v>35</v>
      </c>
      <c r="Z862" t="s">
        <v>81</v>
      </c>
      <c r="AA862" t="s">
        <v>81</v>
      </c>
      <c r="AB862"/>
      <c r="AC862"/>
      <c r="AD862">
        <f t="shared" si="100"/>
        <v>3160</v>
      </c>
      <c r="AE862"/>
      <c r="AF862"/>
      <c r="AG862" t="s">
        <v>122</v>
      </c>
      <c r="AH862">
        <f t="shared" si="101"/>
        <v>3160</v>
      </c>
      <c r="AI862"/>
      <c r="AJ862"/>
      <c r="AK862" t="s">
        <v>122</v>
      </c>
      <c r="AL862">
        <v>0</v>
      </c>
      <c r="AM862" t="str">
        <f t="shared" si="102"/>
        <v>None</v>
      </c>
      <c r="AN862" t="str">
        <f t="shared" si="103"/>
        <v>High</v>
      </c>
      <c r="AO862"/>
      <c r="AP862"/>
      <c r="AQ862" t="s">
        <v>77</v>
      </c>
      <c r="AR862" s="5"/>
      <c r="AS862" t="s">
        <v>868</v>
      </c>
      <c r="AT862" t="s">
        <v>68</v>
      </c>
      <c r="AU862" t="s">
        <v>68</v>
      </c>
      <c r="AV862"/>
      <c r="AW862"/>
      <c r="AX862"/>
      <c r="AY862"/>
      <c r="AZ862"/>
      <c r="BA862"/>
      <c r="BB862"/>
      <c r="BC862"/>
      <c r="BD862"/>
      <c r="BE862"/>
      <c r="BF862"/>
      <c r="BG862"/>
      <c r="BH862"/>
      <c r="BI862"/>
      <c r="BJ862"/>
      <c r="BK862"/>
      <c r="BL862"/>
      <c r="BM862"/>
      <c r="BN862"/>
      <c r="BO862"/>
      <c r="BP862"/>
      <c r="BQ862"/>
      <c r="BR862"/>
      <c r="BS862"/>
      <c r="BT862"/>
      <c r="BU862"/>
      <c r="BV862"/>
      <c r="BW862"/>
      <c r="BX862"/>
      <c r="BY862"/>
      <c r="BZ862"/>
      <c r="CA862"/>
      <c r="CB862"/>
      <c r="CC862"/>
      <c r="CD862"/>
      <c r="CE862"/>
      <c r="CF862"/>
      <c r="CG862"/>
      <c r="CH862"/>
      <c r="CI862"/>
      <c r="CJ862"/>
      <c r="CK862"/>
      <c r="CL862"/>
      <c r="CM862"/>
      <c r="CN862"/>
      <c r="CO862"/>
      <c r="CP862"/>
    </row>
    <row r="863" spans="1:94" s="35" customFormat="1" ht="15.95" customHeight="1">
      <c r="A863" t="s">
        <v>866</v>
      </c>
      <c r="B863">
        <v>2003</v>
      </c>
      <c r="C863" t="s">
        <v>71</v>
      </c>
      <c r="D863" s="3" t="s">
        <v>72</v>
      </c>
      <c r="E863">
        <v>7440666</v>
      </c>
      <c r="F863" t="s">
        <v>87</v>
      </c>
      <c r="G863" t="s">
        <v>87</v>
      </c>
      <c r="H863" t="s">
        <v>51</v>
      </c>
      <c r="I863" t="s">
        <v>52</v>
      </c>
      <c r="J863" s="3" t="s">
        <v>119</v>
      </c>
      <c r="K863" t="s">
        <v>120</v>
      </c>
      <c r="L863" t="s">
        <v>55</v>
      </c>
      <c r="M863">
        <v>10</v>
      </c>
      <c r="N863"/>
      <c r="O863"/>
      <c r="P863" t="s">
        <v>77</v>
      </c>
      <c r="Q863"/>
      <c r="R863">
        <v>5620</v>
      </c>
      <c r="S863" t="s">
        <v>122</v>
      </c>
      <c r="T863">
        <v>5620</v>
      </c>
      <c r="U863" t="s">
        <v>122</v>
      </c>
      <c r="V863">
        <v>35</v>
      </c>
      <c r="W863">
        <v>35</v>
      </c>
      <c r="X863" t="s">
        <v>103</v>
      </c>
      <c r="Y863">
        <v>35</v>
      </c>
      <c r="Z863" t="s">
        <v>81</v>
      </c>
      <c r="AA863" t="s">
        <v>81</v>
      </c>
      <c r="AB863"/>
      <c r="AC863"/>
      <c r="AD863">
        <f t="shared" si="100"/>
        <v>5620</v>
      </c>
      <c r="AE863"/>
      <c r="AF863"/>
      <c r="AG863" t="s">
        <v>122</v>
      </c>
      <c r="AH863">
        <f t="shared" si="101"/>
        <v>5620</v>
      </c>
      <c r="AI863"/>
      <c r="AJ863"/>
      <c r="AK863" t="s">
        <v>122</v>
      </c>
      <c r="AL863">
        <v>57.14</v>
      </c>
      <c r="AM863" t="str">
        <f t="shared" si="102"/>
        <v>Significant</v>
      </c>
      <c r="AN863" t="str">
        <f t="shared" si="103"/>
        <v>Low</v>
      </c>
      <c r="AO863"/>
      <c r="AP863"/>
      <c r="AQ863" t="s">
        <v>77</v>
      </c>
      <c r="AR863" s="5"/>
      <c r="AS863" t="s">
        <v>868</v>
      </c>
      <c r="AT863" t="s">
        <v>68</v>
      </c>
      <c r="AU863" t="s">
        <v>68</v>
      </c>
      <c r="AV863"/>
      <c r="AW863"/>
      <c r="AX863"/>
      <c r="AY863"/>
      <c r="AZ863"/>
      <c r="BA863"/>
      <c r="BB863"/>
      <c r="BC863"/>
      <c r="BD863"/>
      <c r="BE863"/>
      <c r="BF863"/>
      <c r="BG863"/>
      <c r="BH863"/>
      <c r="BI863"/>
      <c r="BJ863"/>
      <c r="BK863"/>
      <c r="BL863"/>
      <c r="BM863"/>
      <c r="BN863"/>
      <c r="BO863"/>
      <c r="BP863"/>
      <c r="BQ863"/>
      <c r="BR863"/>
      <c r="BS863"/>
      <c r="BT863"/>
      <c r="BU863"/>
      <c r="BV863"/>
      <c r="BW863"/>
      <c r="BX863"/>
      <c r="BY863"/>
      <c r="BZ863"/>
      <c r="CA863"/>
      <c r="CB863"/>
      <c r="CC863"/>
      <c r="CD863"/>
      <c r="CE863"/>
      <c r="CF863"/>
      <c r="CG863"/>
      <c r="CH863"/>
      <c r="CI863"/>
      <c r="CJ863"/>
      <c r="CK863"/>
      <c r="CL863"/>
      <c r="CM863"/>
      <c r="CN863"/>
      <c r="CO863"/>
      <c r="CP863"/>
    </row>
    <row r="864" spans="1:94" s="35" customFormat="1" ht="15.95" customHeight="1">
      <c r="A864" t="s">
        <v>866</v>
      </c>
      <c r="B864">
        <v>2003</v>
      </c>
      <c r="C864" t="s">
        <v>71</v>
      </c>
      <c r="D864" s="3" t="s">
        <v>72</v>
      </c>
      <c r="E864">
        <v>7440666</v>
      </c>
      <c r="F864" t="s">
        <v>87</v>
      </c>
      <c r="G864" t="s">
        <v>87</v>
      </c>
      <c r="H864" t="s">
        <v>51</v>
      </c>
      <c r="I864" t="s">
        <v>52</v>
      </c>
      <c r="J864" s="3" t="s">
        <v>119</v>
      </c>
      <c r="K864" t="s">
        <v>120</v>
      </c>
      <c r="L864" t="s">
        <v>55</v>
      </c>
      <c r="M864">
        <v>10</v>
      </c>
      <c r="N864"/>
      <c r="O864"/>
      <c r="P864" t="s">
        <v>77</v>
      </c>
      <c r="Q864"/>
      <c r="R864" s="17">
        <v>10000</v>
      </c>
      <c r="S864" t="s">
        <v>122</v>
      </c>
      <c r="T864" s="17">
        <v>10000</v>
      </c>
      <c r="U864" t="s">
        <v>122</v>
      </c>
      <c r="V864">
        <v>35</v>
      </c>
      <c r="W864">
        <v>36</v>
      </c>
      <c r="X864" t="s">
        <v>103</v>
      </c>
      <c r="Y864">
        <v>36</v>
      </c>
      <c r="Z864" t="s">
        <v>81</v>
      </c>
      <c r="AA864" t="s">
        <v>81</v>
      </c>
      <c r="AB864"/>
      <c r="AC864"/>
      <c r="AD864">
        <f t="shared" si="100"/>
        <v>10000</v>
      </c>
      <c r="AE864"/>
      <c r="AF864"/>
      <c r="AG864" t="s">
        <v>122</v>
      </c>
      <c r="AH864">
        <f t="shared" si="101"/>
        <v>10000</v>
      </c>
      <c r="AI864"/>
      <c r="AJ864"/>
      <c r="AK864" t="s">
        <v>122</v>
      </c>
      <c r="AL864">
        <v>71.42</v>
      </c>
      <c r="AM864" t="str">
        <f t="shared" si="102"/>
        <v>Significant</v>
      </c>
      <c r="AN864" t="str">
        <f t="shared" si="103"/>
        <v>Low</v>
      </c>
      <c r="AO864"/>
      <c r="AP864"/>
      <c r="AQ864" t="s">
        <v>77</v>
      </c>
      <c r="AR864" s="5"/>
      <c r="AS864" t="s">
        <v>868</v>
      </c>
      <c r="AT864" t="s">
        <v>68</v>
      </c>
      <c r="AU864" t="s">
        <v>68</v>
      </c>
      <c r="AV864"/>
      <c r="AW864"/>
      <c r="AX864"/>
      <c r="AY864"/>
      <c r="AZ864"/>
      <c r="BA864"/>
      <c r="BB864"/>
      <c r="BC864"/>
      <c r="BD864"/>
      <c r="BE864"/>
      <c r="BF864"/>
      <c r="BG864"/>
      <c r="BH864"/>
      <c r="BI864"/>
      <c r="BJ864"/>
      <c r="BK864"/>
      <c r="BL864"/>
      <c r="BM864"/>
      <c r="BN864"/>
      <c r="BO864"/>
      <c r="BP864"/>
      <c r="BQ864"/>
      <c r="BR864"/>
      <c r="BS864"/>
      <c r="BT864"/>
      <c r="BU864"/>
      <c r="BV864"/>
      <c r="BW864"/>
      <c r="BX864"/>
      <c r="BY864"/>
      <c r="BZ864"/>
      <c r="CA864"/>
      <c r="CB864"/>
      <c r="CC864"/>
      <c r="CD864"/>
      <c r="CE864"/>
      <c r="CF864"/>
      <c r="CG864"/>
      <c r="CH864"/>
      <c r="CI864"/>
      <c r="CJ864"/>
      <c r="CK864"/>
      <c r="CL864"/>
      <c r="CM864"/>
      <c r="CN864"/>
      <c r="CO864"/>
      <c r="CP864"/>
    </row>
    <row r="865" spans="1:94" s="35" customFormat="1" ht="15.95" customHeight="1">
      <c r="A865" t="s">
        <v>866</v>
      </c>
      <c r="B865">
        <v>2003</v>
      </c>
      <c r="C865" t="s">
        <v>71</v>
      </c>
      <c r="D865" s="3" t="s">
        <v>72</v>
      </c>
      <c r="E865">
        <v>7440666</v>
      </c>
      <c r="F865" t="s">
        <v>87</v>
      </c>
      <c r="G865" t="s">
        <v>87</v>
      </c>
      <c r="H865" t="s">
        <v>51</v>
      </c>
      <c r="I865" t="s">
        <v>52</v>
      </c>
      <c r="J865" s="3" t="s">
        <v>119</v>
      </c>
      <c r="K865" t="s">
        <v>120</v>
      </c>
      <c r="L865" t="s">
        <v>55</v>
      </c>
      <c r="M865">
        <v>10</v>
      </c>
      <c r="N865"/>
      <c r="O865"/>
      <c r="P865" t="s">
        <v>77</v>
      </c>
      <c r="Q865"/>
      <c r="R865">
        <v>316</v>
      </c>
      <c r="S865" t="s">
        <v>122</v>
      </c>
      <c r="T865">
        <v>316</v>
      </c>
      <c r="U865" t="s">
        <v>122</v>
      </c>
      <c r="V865">
        <v>35</v>
      </c>
      <c r="W865">
        <v>35</v>
      </c>
      <c r="X865" t="s">
        <v>103</v>
      </c>
      <c r="Y865">
        <v>35</v>
      </c>
      <c r="Z865" t="s">
        <v>81</v>
      </c>
      <c r="AA865" t="s">
        <v>81</v>
      </c>
      <c r="AB865"/>
      <c r="AC865"/>
      <c r="AD865">
        <f t="shared" si="100"/>
        <v>316</v>
      </c>
      <c r="AE865"/>
      <c r="AF865"/>
      <c r="AG865" t="s">
        <v>122</v>
      </c>
      <c r="AH865">
        <f t="shared" si="101"/>
        <v>316</v>
      </c>
      <c r="AI865"/>
      <c r="AJ865"/>
      <c r="AK865" t="s">
        <v>122</v>
      </c>
      <c r="AL865">
        <v>0</v>
      </c>
      <c r="AM865" t="str">
        <f t="shared" si="102"/>
        <v>None</v>
      </c>
      <c r="AN865" t="str">
        <f t="shared" si="103"/>
        <v>High</v>
      </c>
      <c r="AO865"/>
      <c r="AP865"/>
      <c r="AQ865" t="s">
        <v>77</v>
      </c>
      <c r="AR865" s="5"/>
      <c r="AS865" t="s">
        <v>869</v>
      </c>
      <c r="AT865" t="s">
        <v>68</v>
      </c>
      <c r="AU865" t="s">
        <v>68</v>
      </c>
      <c r="AV865"/>
      <c r="AW865"/>
      <c r="AX865"/>
      <c r="AY865"/>
      <c r="AZ865"/>
      <c r="BA865"/>
      <c r="BB865"/>
      <c r="BC865"/>
      <c r="BD865"/>
      <c r="BE865"/>
      <c r="BF865"/>
      <c r="BG865"/>
      <c r="BH865"/>
      <c r="BI865"/>
      <c r="BJ865"/>
      <c r="BK865"/>
      <c r="BL865"/>
      <c r="BM865"/>
      <c r="BN865"/>
      <c r="BO865"/>
      <c r="BP865"/>
      <c r="BQ865"/>
      <c r="BR865"/>
      <c r="BS865"/>
      <c r="BT865"/>
      <c r="BU865"/>
      <c r="BV865"/>
      <c r="BW865"/>
      <c r="BX865"/>
      <c r="BY865"/>
      <c r="BZ865"/>
      <c r="CA865"/>
      <c r="CB865"/>
      <c r="CC865"/>
      <c r="CD865"/>
      <c r="CE865"/>
      <c r="CF865"/>
      <c r="CG865"/>
      <c r="CH865"/>
      <c r="CI865"/>
      <c r="CJ865"/>
      <c r="CK865"/>
      <c r="CL865"/>
      <c r="CM865"/>
      <c r="CN865"/>
      <c r="CO865"/>
      <c r="CP865"/>
    </row>
    <row r="866" spans="1:94" s="36" customFormat="1" ht="15.95" customHeight="1">
      <c r="A866" t="s">
        <v>866</v>
      </c>
      <c r="B866">
        <v>2003</v>
      </c>
      <c r="C866" t="s">
        <v>71</v>
      </c>
      <c r="D866" s="3" t="s">
        <v>72</v>
      </c>
      <c r="E866">
        <v>7440666</v>
      </c>
      <c r="F866" t="s">
        <v>87</v>
      </c>
      <c r="G866" t="s">
        <v>87</v>
      </c>
      <c r="H866" t="s">
        <v>51</v>
      </c>
      <c r="I866" t="s">
        <v>52</v>
      </c>
      <c r="J866" s="3" t="s">
        <v>119</v>
      </c>
      <c r="K866" t="s">
        <v>120</v>
      </c>
      <c r="L866" t="s">
        <v>55</v>
      </c>
      <c r="M866">
        <v>10</v>
      </c>
      <c r="N866"/>
      <c r="O866"/>
      <c r="P866" t="s">
        <v>77</v>
      </c>
      <c r="Q866"/>
      <c r="R866">
        <v>1000</v>
      </c>
      <c r="S866" t="s">
        <v>122</v>
      </c>
      <c r="T866">
        <v>1000</v>
      </c>
      <c r="U866" t="s">
        <v>122</v>
      </c>
      <c r="V866">
        <v>35</v>
      </c>
      <c r="W866">
        <v>35</v>
      </c>
      <c r="X866" t="s">
        <v>103</v>
      </c>
      <c r="Y866">
        <v>35</v>
      </c>
      <c r="Z866" t="s">
        <v>81</v>
      </c>
      <c r="AA866" t="s">
        <v>81</v>
      </c>
      <c r="AB866"/>
      <c r="AC866"/>
      <c r="AD866">
        <f t="shared" si="100"/>
        <v>1000</v>
      </c>
      <c r="AE866"/>
      <c r="AF866"/>
      <c r="AG866" t="s">
        <v>122</v>
      </c>
      <c r="AH866">
        <f t="shared" si="101"/>
        <v>1000</v>
      </c>
      <c r="AI866"/>
      <c r="AJ866"/>
      <c r="AK866" t="s">
        <v>122</v>
      </c>
      <c r="AL866">
        <v>14.28</v>
      </c>
      <c r="AM866" t="str">
        <f t="shared" si="102"/>
        <v>Some</v>
      </c>
      <c r="AN866" t="str">
        <f t="shared" si="103"/>
        <v>Medium</v>
      </c>
      <c r="AO866"/>
      <c r="AP866"/>
      <c r="AQ866" t="s">
        <v>77</v>
      </c>
      <c r="AR866" s="5"/>
      <c r="AS866" t="s">
        <v>869</v>
      </c>
      <c r="AT866" t="s">
        <v>68</v>
      </c>
      <c r="AU866" t="s">
        <v>68</v>
      </c>
      <c r="AV866"/>
      <c r="AW866"/>
      <c r="AX866"/>
      <c r="AY866"/>
      <c r="AZ866"/>
      <c r="BA866"/>
      <c r="BB866"/>
      <c r="BC866"/>
      <c r="BD866"/>
      <c r="BE866"/>
      <c r="BF866"/>
      <c r="BG866"/>
      <c r="BH866"/>
      <c r="BI866"/>
      <c r="BJ866"/>
      <c r="BK866"/>
      <c r="BL866"/>
      <c r="BM866"/>
      <c r="BN866"/>
      <c r="BO866"/>
      <c r="BP866"/>
      <c r="BQ866"/>
      <c r="BR866"/>
      <c r="BS866"/>
      <c r="BT866"/>
      <c r="BU866"/>
      <c r="BV866"/>
      <c r="BW866"/>
      <c r="BX866"/>
      <c r="BY866"/>
      <c r="BZ866"/>
      <c r="CA866"/>
      <c r="CB866"/>
      <c r="CC866"/>
      <c r="CD866"/>
      <c r="CE866"/>
      <c r="CF866"/>
      <c r="CG866"/>
      <c r="CH866"/>
      <c r="CI866"/>
      <c r="CJ866"/>
      <c r="CK866"/>
      <c r="CL866"/>
      <c r="CM866"/>
      <c r="CN866"/>
      <c r="CO866"/>
      <c r="CP866"/>
    </row>
    <row r="867" spans="1:94" s="37" customFormat="1" ht="15.95" customHeight="1">
      <c r="A867" t="s">
        <v>866</v>
      </c>
      <c r="B867">
        <v>2003</v>
      </c>
      <c r="C867" t="s">
        <v>71</v>
      </c>
      <c r="D867" s="3" t="s">
        <v>72</v>
      </c>
      <c r="E867">
        <v>7440666</v>
      </c>
      <c r="F867" t="s">
        <v>87</v>
      </c>
      <c r="G867" t="s">
        <v>87</v>
      </c>
      <c r="H867" t="s">
        <v>51</v>
      </c>
      <c r="I867" t="s">
        <v>52</v>
      </c>
      <c r="J867" s="3" t="s">
        <v>119</v>
      </c>
      <c r="K867" t="s">
        <v>120</v>
      </c>
      <c r="L867" t="s">
        <v>55</v>
      </c>
      <c r="M867">
        <v>10</v>
      </c>
      <c r="N867"/>
      <c r="O867"/>
      <c r="P867" t="s">
        <v>77</v>
      </c>
      <c r="Q867"/>
      <c r="R867">
        <v>3160</v>
      </c>
      <c r="S867" t="s">
        <v>122</v>
      </c>
      <c r="T867">
        <v>3160</v>
      </c>
      <c r="U867" t="s">
        <v>122</v>
      </c>
      <c r="V867">
        <v>35</v>
      </c>
      <c r="W867">
        <v>35</v>
      </c>
      <c r="X867" t="s">
        <v>103</v>
      </c>
      <c r="Y867">
        <v>35</v>
      </c>
      <c r="Z867" t="s">
        <v>81</v>
      </c>
      <c r="AA867" t="s">
        <v>81</v>
      </c>
      <c r="AB867"/>
      <c r="AC867"/>
      <c r="AD867">
        <f t="shared" si="100"/>
        <v>3160</v>
      </c>
      <c r="AE867"/>
      <c r="AF867"/>
      <c r="AG867" t="s">
        <v>122</v>
      </c>
      <c r="AH867">
        <f t="shared" si="101"/>
        <v>3160</v>
      </c>
      <c r="AI867"/>
      <c r="AJ867"/>
      <c r="AK867" t="s">
        <v>122</v>
      </c>
      <c r="AL867">
        <v>28.57</v>
      </c>
      <c r="AM867" t="str">
        <f t="shared" si="102"/>
        <v>Significant</v>
      </c>
      <c r="AN867" t="str">
        <f t="shared" si="103"/>
        <v>Low</v>
      </c>
      <c r="AO867"/>
      <c r="AP867"/>
      <c r="AQ867" t="s">
        <v>77</v>
      </c>
      <c r="AR867" s="5"/>
      <c r="AS867" t="s">
        <v>869</v>
      </c>
      <c r="AT867" t="s">
        <v>68</v>
      </c>
      <c r="AU867" t="s">
        <v>68</v>
      </c>
      <c r="AV867"/>
      <c r="AW867"/>
      <c r="AX867"/>
      <c r="AY867"/>
      <c r="AZ867"/>
      <c r="BA867"/>
      <c r="BB867"/>
      <c r="BC867"/>
      <c r="BD867"/>
      <c r="BE867"/>
      <c r="BF867"/>
      <c r="BG867"/>
      <c r="BH867"/>
      <c r="BI867"/>
      <c r="BJ867"/>
      <c r="BK867"/>
      <c r="BL867"/>
      <c r="BM867"/>
      <c r="BN867"/>
      <c r="BO867"/>
      <c r="BP867"/>
      <c r="BQ867"/>
      <c r="BR867"/>
      <c r="BS867"/>
      <c r="BT867"/>
      <c r="BU867"/>
      <c r="BV867"/>
      <c r="BW867"/>
      <c r="BX867"/>
      <c r="BY867"/>
      <c r="BZ867"/>
      <c r="CA867"/>
      <c r="CB867"/>
      <c r="CC867"/>
      <c r="CD867"/>
      <c r="CE867"/>
      <c r="CF867"/>
      <c r="CG867"/>
      <c r="CH867"/>
      <c r="CI867"/>
      <c r="CJ867"/>
      <c r="CK867"/>
      <c r="CL867"/>
      <c r="CM867"/>
      <c r="CN867"/>
      <c r="CO867"/>
      <c r="CP867"/>
    </row>
    <row r="868" spans="1:94" s="37" customFormat="1" ht="15.95" customHeight="1">
      <c r="A868" t="s">
        <v>866</v>
      </c>
      <c r="B868">
        <v>2003</v>
      </c>
      <c r="C868" t="s">
        <v>71</v>
      </c>
      <c r="D868" s="3" t="s">
        <v>72</v>
      </c>
      <c r="E868">
        <v>7440666</v>
      </c>
      <c r="F868" t="s">
        <v>87</v>
      </c>
      <c r="G868" t="s">
        <v>87</v>
      </c>
      <c r="H868" t="s">
        <v>51</v>
      </c>
      <c r="I868" t="s">
        <v>52</v>
      </c>
      <c r="J868" s="3" t="s">
        <v>119</v>
      </c>
      <c r="K868" t="s">
        <v>120</v>
      </c>
      <c r="L868" t="s">
        <v>55</v>
      </c>
      <c r="M868">
        <v>10</v>
      </c>
      <c r="N868"/>
      <c r="O868"/>
      <c r="P868" t="s">
        <v>77</v>
      </c>
      <c r="Q868"/>
      <c r="R868">
        <v>5620</v>
      </c>
      <c r="S868" t="s">
        <v>122</v>
      </c>
      <c r="T868">
        <v>5620</v>
      </c>
      <c r="U868" t="s">
        <v>122</v>
      </c>
      <c r="V868">
        <v>35</v>
      </c>
      <c r="W868">
        <v>35</v>
      </c>
      <c r="X868" t="s">
        <v>103</v>
      </c>
      <c r="Y868">
        <v>35</v>
      </c>
      <c r="Z868" t="s">
        <v>81</v>
      </c>
      <c r="AA868" t="s">
        <v>81</v>
      </c>
      <c r="AB868"/>
      <c r="AC868"/>
      <c r="AD868">
        <f t="shared" si="100"/>
        <v>5620</v>
      </c>
      <c r="AE868"/>
      <c r="AF868"/>
      <c r="AG868" t="s">
        <v>122</v>
      </c>
      <c r="AH868">
        <f t="shared" si="101"/>
        <v>5620</v>
      </c>
      <c r="AI868"/>
      <c r="AJ868"/>
      <c r="AK868" t="s">
        <v>122</v>
      </c>
      <c r="AL868">
        <v>57.14</v>
      </c>
      <c r="AM868" t="str">
        <f t="shared" si="102"/>
        <v>Significant</v>
      </c>
      <c r="AN868" t="str">
        <f t="shared" si="103"/>
        <v>Low</v>
      </c>
      <c r="AO868"/>
      <c r="AP868"/>
      <c r="AQ868" t="s">
        <v>77</v>
      </c>
      <c r="AR868" s="5"/>
      <c r="AS868" t="s">
        <v>869</v>
      </c>
      <c r="AT868" t="s">
        <v>68</v>
      </c>
      <c r="AU868" t="s">
        <v>68</v>
      </c>
      <c r="AV868"/>
      <c r="AW868"/>
      <c r="AX868"/>
      <c r="AY868"/>
      <c r="AZ868"/>
      <c r="BA868"/>
      <c r="BB868"/>
      <c r="BC868"/>
      <c r="BD868"/>
      <c r="BE868"/>
      <c r="BF868"/>
      <c r="BG868"/>
      <c r="BH868"/>
      <c r="BI868"/>
      <c r="BJ868"/>
      <c r="BK868"/>
      <c r="BL868"/>
      <c r="BM868"/>
      <c r="BN868"/>
      <c r="BO868"/>
      <c r="BP868"/>
      <c r="BQ868"/>
      <c r="BR868"/>
      <c r="BS868"/>
      <c r="BT868"/>
      <c r="BU868"/>
      <c r="BV868"/>
      <c r="BW868"/>
      <c r="BX868"/>
      <c r="BY868"/>
      <c r="BZ868"/>
      <c r="CA868"/>
      <c r="CB868"/>
      <c r="CC868"/>
      <c r="CD868"/>
      <c r="CE868"/>
      <c r="CF868"/>
      <c r="CG868"/>
      <c r="CH868"/>
      <c r="CI868"/>
      <c r="CJ868"/>
      <c r="CK868"/>
      <c r="CL868"/>
      <c r="CM868"/>
      <c r="CN868"/>
      <c r="CO868"/>
      <c r="CP868"/>
    </row>
    <row r="869" spans="1:94" s="37" customFormat="1" ht="15.95" customHeight="1">
      <c r="A869" t="s">
        <v>866</v>
      </c>
      <c r="B869">
        <v>2003</v>
      </c>
      <c r="C869" t="s">
        <v>71</v>
      </c>
      <c r="D869" s="3" t="s">
        <v>72</v>
      </c>
      <c r="E869">
        <v>7440666</v>
      </c>
      <c r="F869" t="s">
        <v>87</v>
      </c>
      <c r="G869" t="s">
        <v>87</v>
      </c>
      <c r="H869" t="s">
        <v>51</v>
      </c>
      <c r="I869" t="s">
        <v>52</v>
      </c>
      <c r="J869" s="3" t="s">
        <v>119</v>
      </c>
      <c r="K869" t="s">
        <v>120</v>
      </c>
      <c r="L869" t="s">
        <v>55</v>
      </c>
      <c r="M869">
        <v>10</v>
      </c>
      <c r="N869"/>
      <c r="O869"/>
      <c r="P869" t="s">
        <v>77</v>
      </c>
      <c r="Q869"/>
      <c r="R869" s="17">
        <v>10000</v>
      </c>
      <c r="S869" t="s">
        <v>122</v>
      </c>
      <c r="T869" s="17">
        <v>10000</v>
      </c>
      <c r="U869" t="s">
        <v>122</v>
      </c>
      <c r="V869">
        <v>35</v>
      </c>
      <c r="W869">
        <v>35</v>
      </c>
      <c r="X869" t="s">
        <v>103</v>
      </c>
      <c r="Y869">
        <v>35</v>
      </c>
      <c r="Z869" t="s">
        <v>81</v>
      </c>
      <c r="AA869" t="s">
        <v>81</v>
      </c>
      <c r="AB869"/>
      <c r="AC869"/>
      <c r="AD869">
        <f t="shared" si="100"/>
        <v>10000</v>
      </c>
      <c r="AE869"/>
      <c r="AF869"/>
      <c r="AG869" t="s">
        <v>122</v>
      </c>
      <c r="AH869">
        <f t="shared" si="101"/>
        <v>10000</v>
      </c>
      <c r="AI869"/>
      <c r="AJ869"/>
      <c r="AK869" t="s">
        <v>122</v>
      </c>
      <c r="AL869">
        <v>71.42</v>
      </c>
      <c r="AM869" t="str">
        <f t="shared" si="102"/>
        <v>Significant</v>
      </c>
      <c r="AN869" t="str">
        <f t="shared" si="103"/>
        <v>Low</v>
      </c>
      <c r="AO869"/>
      <c r="AP869"/>
      <c r="AQ869" t="s">
        <v>77</v>
      </c>
      <c r="AR869" s="5"/>
      <c r="AS869" t="s">
        <v>869</v>
      </c>
      <c r="AT869" t="s">
        <v>68</v>
      </c>
      <c r="AU869" t="s">
        <v>68</v>
      </c>
      <c r="AV869"/>
      <c r="AW869"/>
      <c r="AX869"/>
      <c r="AY869"/>
      <c r="AZ869"/>
      <c r="BA869"/>
      <c r="BB869"/>
      <c r="BC869"/>
      <c r="BD869"/>
      <c r="BE869"/>
      <c r="BF869"/>
      <c r="BG869"/>
      <c r="BH869"/>
      <c r="BI869"/>
      <c r="BJ869"/>
      <c r="BK869"/>
      <c r="BL869"/>
      <c r="BM869"/>
      <c r="BN869"/>
      <c r="BO869"/>
      <c r="BP869"/>
      <c r="BQ869"/>
      <c r="BR869"/>
      <c r="BS869"/>
      <c r="BT869"/>
      <c r="BU869"/>
      <c r="BV869"/>
      <c r="BW869"/>
      <c r="BX869"/>
      <c r="BY869"/>
      <c r="BZ869"/>
      <c r="CA869"/>
      <c r="CB869"/>
      <c r="CC869"/>
      <c r="CD869"/>
      <c r="CE869"/>
      <c r="CF869"/>
      <c r="CG869"/>
      <c r="CH869"/>
      <c r="CI869"/>
      <c r="CJ869"/>
      <c r="CK869"/>
      <c r="CL869"/>
      <c r="CM869"/>
      <c r="CN869"/>
      <c r="CO869"/>
      <c r="CP869"/>
    </row>
    <row r="871" spans="1:94">
      <c r="G871" s="38"/>
      <c r="H871" s="38"/>
    </row>
  </sheetData>
  <autoFilter ref="A1:CP869">
    <filterColumn colId="2"/>
  </autoFilter>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Computer Planet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HarveyMichele</dc:creator>
  <cp:lastModifiedBy>HarveyMichele</cp:lastModifiedBy>
  <dcterms:created xsi:type="dcterms:W3CDTF">2023-04-14T11:55:46Z</dcterms:created>
  <dcterms:modified xsi:type="dcterms:W3CDTF">2023-04-21T10:37:06Z</dcterms:modified>
</cp:coreProperties>
</file>